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9"/>
  <workbookPr/>
  <mc:AlternateContent xmlns:mc="http://schemas.openxmlformats.org/markup-compatibility/2006">
    <mc:Choice Requires="x15">
      <x15ac:absPath xmlns:x15ac="http://schemas.microsoft.com/office/spreadsheetml/2010/11/ac" url="Z:\総企_財政_財政\予算担当\③照会・調査\財政状況資料集（Ｈ22年度決算から）★毎年県から照会あり\R4年度決算　R6.3.5財政状況資料集の作成依頼\04_県からの疑義・様式修正対応\04_回答\"/>
    </mc:Choice>
  </mc:AlternateContent>
  <xr:revisionPtr revIDLastSave="0" documentId="13_ncr:1_{F08C0921-2C55-4FC9-AFEC-2DA2C0BE72E5}"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C38" i="10"/>
  <c r="BE37" i="10"/>
  <c r="AM37" i="10"/>
  <c r="C37" i="10"/>
  <c r="AM36" i="10"/>
  <c r="AM35" i="10"/>
  <c r="BW34" i="10"/>
  <c r="BW35" i="10" s="1"/>
  <c r="BW36" i="10" s="1"/>
  <c r="BW37" i="10" s="1"/>
  <c r="BW38" i="10" s="1"/>
  <c r="BW39" i="10" s="1"/>
  <c r="BW40" i="10" s="1"/>
  <c r="BW41" i="10" s="1"/>
  <c r="BW42" i="10" s="1"/>
  <c r="C34" i="10"/>
  <c r="C35" i="10" s="1"/>
  <c r="CO34" i="10" l="1"/>
  <c r="CO35" i="10" s="1"/>
  <c r="CO36" i="10" s="1"/>
  <c r="CO37" i="10" s="1"/>
  <c r="C36" i="10"/>
  <c r="U34" i="10"/>
  <c r="U35" i="10" s="1"/>
  <c r="U36" i="10" s="1"/>
  <c r="U37" i="10" s="1"/>
  <c r="U38" i="10" s="1"/>
  <c r="AM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alcChain>
</file>

<file path=xl/sharedStrings.xml><?xml version="1.0" encoding="utf-8"?>
<sst xmlns="http://schemas.openxmlformats.org/spreadsheetml/2006/main" count="1045" uniqueCount="610">
  <si>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</si>
  <si>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</si>
  <si>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</si>
  <si>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</si>
  <si>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</si>
  <si>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</si>
  <si>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</si>
  <si>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</si>
  <si>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</si>
  <si>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</si>
  <si>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</si>
  <si>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</si>
  <si>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</si>
  <si>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</si>
  <si>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</si>
  <si>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</si>
  <si>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</si>
  <si>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</si>
  <si>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</si>
  <si>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</si>
  <si>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</si>
  <si>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</si>
  <si>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</si>
  <si>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</si>
  <si>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</si>
  <si>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</si>
  <si>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</si>
  <si>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</si>
  <si>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</si>
  <si>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</si>
  <si>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</si>
  <si>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</si>
  <si>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</si>
  <si>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</si>
  <si>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</si>
  <si>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</si>
  <si>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</si>
  <si>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</si>
  <si>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</si>
  <si>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</si>
  <si>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</si>
  <si>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</si>
  <si>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</si>
  <si>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</si>
  <si>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</si>
  <si>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</si>
  <si>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</si>
  <si>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</si>
  <si>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</si>
  <si>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</si>
  <si>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</si>
  <si>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</si>
  <si>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</si>
  <si>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</si>
  <si>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</si>
  <si>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</si>
  <si>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</si>
  <si>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</si>
  <si>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</si>
  <si>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</si>
  <si>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</si>
  <si>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</si>
  <si>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</si>
  <si>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</si>
  <si>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</si>
  <si>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</si>
  <si>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</si>
  <si>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</si>
  <si>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</si>
  <si>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</si>
  <si>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</si>
  <si>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</si>
  <si>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</si>
  <si>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</si>
  <si>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</si>
  <si>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</si>
  <si>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</si>
  <si>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</si>
  <si>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</si>
  <si>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</si>
  <si>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</si>
  <si>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</si>
  <si>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</si>
  <si>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</si>
  <si>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</si>
  <si>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長崎県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</si>
  <si>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</si>
  <si>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</si>
  <si>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</si>
  <si>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</si>
  <si>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</si>
  <si>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</si>
  <si>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</si>
  <si>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</si>
  <si>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</si>
  <si>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</si>
  <si>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</si>
  <si>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</si>
  <si>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</si>
  <si>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</si>
  <si>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五島市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</si>
  <si>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</si>
  <si>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</si>
  <si>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</si>
  <si>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</si>
  <si>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</si>
  <si>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</si>
  <si>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</si>
  <si>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</si>
  <si>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</si>
  <si>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</si>
  <si>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</si>
  <si>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</si>
  <si>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</si>
  <si>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</si>
  <si>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</si>
  <si>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</si>
  <si>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</si>
  <si>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</si>
  <si>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</si>
  <si>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</si>
  <si>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</si>
  <si>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</si>
  <si>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</si>
  <si>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</si>
  <si>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</si>
  <si>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</si>
  <si>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</si>
  <si>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</si>
  <si>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</si>
  <si>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</si>
  <si>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</si>
  <si>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</si>
  <si>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</si>
  <si>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</si>
  <si>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</si>
  <si>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</si>
  <si>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</si>
  <si>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</si>
  <si>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</si>
  <si>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</si>
  <si>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</si>
  <si>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</si>
  <si>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</si>
  <si>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</si>
  <si>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</si>
  <si>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</si>
  <si>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</si>
  <si>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</si>
  <si>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</si>
  <si>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</si>
  <si>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</si>
  <si>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</si>
  <si>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</si>
  <si>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</si>
  <si>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</si>
  <si>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</si>
  <si>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</si>
  <si>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</si>
  <si>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</si>
  <si>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</si>
  <si>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</si>
  <si>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</si>
  <si>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</si>
  <si>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</si>
  <si>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</si>
  <si>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</si>
  <si>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</si>
  <si>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</si>
  <si>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</si>
  <si>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</si>
  <si>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</si>
  <si>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</si>
  <si>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</si>
  <si>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</si>
  <si>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</si>
  <si>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</si>
  <si>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</si>
  <si>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</si>
  <si>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</si>
  <si>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</si>
  <si>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</si>
  <si>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</si>
  <si>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</si>
  <si>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</si>
  <si>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</si>
  <si>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</si>
  <si>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</si>
  <si>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</si>
  <si>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</si>
  <si>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</si>
  <si>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</si>
  <si>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</si>
  <si>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</si>
  <si>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</si>
  <si>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</si>
  <si>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</si>
  <si>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</si>
  <si>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</si>
  <si>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</si>
  <si>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</si>
  <si>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</si>
  <si>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</si>
  <si>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</si>
  <si>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</si>
  <si>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</si>
  <si>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</si>
  <si>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</si>
  <si>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</si>
  <si>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</si>
  <si>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</si>
  <si>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</si>
  <si>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</si>
  <si>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</si>
  <si>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</si>
  <si>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長崎県五島市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</si>
  <si>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</si>
  <si>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</si>
  <si>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</si>
  <si>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</si>
  <si>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</si>
  <si>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</si>
  <si>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</si>
  <si>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</si>
  <si>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</si>
  <si>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</si>
  <si>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</si>
  <si>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</si>
  <si>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</si>
  <si>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</si>
  <si>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</si>
  <si>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</si>
  <si>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</si>
  <si>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</si>
  <si>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</si>
  <si>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</si>
  <si>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</si>
  <si>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</si>
  <si>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</si>
  <si>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</si>
  <si>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</si>
  <si>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</si>
  <si>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</si>
  <si>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</si>
  <si>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</si>
  <si>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</si>
  <si>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</si>
  <si>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</si>
  <si>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</si>
  <si>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</si>
  <si>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</si>
  <si>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</si>
  <si>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</si>
  <si>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</si>
  <si>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</si>
  <si>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</si>
  <si>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</si>
  <si>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</si>
  <si>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</si>
  <si>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</si>
  <si>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</si>
  <si>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</si>
  <si>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</si>
  <si>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</si>
  <si>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</si>
  <si>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</si>
  <si>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</si>
  <si>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</si>
  <si>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</si>
  <si>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</si>
  <si>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</si>
  <si>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</si>
  <si>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</si>
  <si>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</si>
  <si>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</si>
  <si>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</si>
  <si>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</si>
  <si>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</si>
  <si>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</si>
  <si>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</si>
  <si>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</si>
  <si>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</si>
  <si>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</si>
  <si>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</si>
  <si>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</si>
  <si>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</si>
  <si>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</si>
  <si>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</si>
  <si>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</si>
  <si>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</si>
  <si>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</si>
  <si>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</si>
  <si>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</si>
  <si>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</si>
  <si>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</si>
  <si>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</si>
  <si>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</si>
  <si>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</si>
  <si>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</si>
  <si>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</si>
  <si>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</si>
  <si>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</si>
  <si>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</si>
  <si>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</si>
  <si>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</si>
  <si>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</si>
  <si>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</si>
  <si>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</si>
  <si>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</si>
  <si>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</si>
  <si>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</si>
  <si>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</si>
  <si>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</si>
  <si>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</si>
  <si>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</si>
  <si>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</si>
  <si>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</si>
  <si>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</si>
  <si>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</si>
  <si>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</si>
  <si>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</si>
  <si>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</si>
  <si>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</si>
  <si>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</si>
  <si>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</si>
  <si>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</si>
  <si>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</si>
  <si>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</si>
  <si>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</si>
  <si>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</si>
  <si>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</si>
  <si>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</si>
  <si>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</si>
  <si>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</si>
  <si>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</si>
  <si>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</si>
  <si>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</si>
  <si>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</si>
  <si>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</si>
  <si>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</si>
  <si>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</si>
  <si>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港湾整備</t>
    <phoneticPr fontId="5"/>
  </si>
  <si>
    <t>被保険者数(人)</t>
  </si>
  <si>
    <t>　積立金</t>
    <phoneticPr fontId="5"/>
  </si>
  <si>
    <t>　うち臨時財政対策債</t>
    <phoneticPr fontId="5"/>
  </si>
  <si>
    <t>下水道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</si>
  <si>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</si>
  <si>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</si>
  <si>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</si>
  <si>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</si>
  <si>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</si>
  <si>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</si>
  <si>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</si>
  <si>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</si>
  <si>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</si>
  <si>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</si>
  <si>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</si>
  <si>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</si>
  <si>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</si>
  <si>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</si>
  <si>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</si>
  <si>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</si>
  <si>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</si>
  <si>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</si>
  <si>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</si>
  <si>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</si>
  <si>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</si>
  <si>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</si>
  <si>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長崎県五島市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</si>
  <si>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</si>
  <si>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</si>
  <si>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</si>
  <si>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</si>
  <si>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</si>
  <si>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</si>
  <si>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</si>
  <si>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</si>
  <si>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</si>
  <si>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</si>
  <si>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</si>
  <si>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</si>
  <si>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</si>
  <si>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</si>
  <si>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</si>
  <si>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</si>
  <si>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</si>
  <si>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</si>
  <si>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</si>
  <si>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</si>
  <si>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診療所事業特別会計</t>
    <phoneticPr fontId="5"/>
  </si>
  <si>
    <t>土地取得事業特別会計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</si>
  <si>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</si>
  <si>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</si>
  <si>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</si>
  <si>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</si>
  <si>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</si>
  <si>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</si>
  <si>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</si>
  <si>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</si>
  <si>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</si>
  <si>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</si>
  <si>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</si>
  <si>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</si>
  <si>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</si>
  <si>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</si>
  <si>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国民健康保険事業特別会計（直営診療施設勘定）</t>
    <phoneticPr fontId="5"/>
  </si>
  <si>
    <t>-</t>
    <phoneticPr fontId="5"/>
  </si>
  <si>
    <t>介護保険事業特別会計（事業勘定）</t>
    <phoneticPr fontId="5"/>
  </si>
  <si>
    <t>介護保険事業特別会計（介護サービス事業勘定）</t>
    <phoneticPr fontId="5"/>
  </si>
  <si>
    <t>-</t>
    <phoneticPr fontId="5"/>
  </si>
  <si>
    <t>後期高齢者医療特別会計</t>
    <phoneticPr fontId="5"/>
  </si>
  <si>
    <t>水道事業会計</t>
    <phoneticPr fontId="5"/>
  </si>
  <si>
    <t>法適用企業</t>
    <phoneticPr fontId="5"/>
  </si>
  <si>
    <t>下水道事業特別会計</t>
    <phoneticPr fontId="5"/>
  </si>
  <si>
    <t>法非適用企業</t>
    <phoneticPr fontId="5"/>
  </si>
  <si>
    <t>港湾整備事業特別会計</t>
    <phoneticPr fontId="5"/>
  </si>
  <si>
    <t>-</t>
    <phoneticPr fontId="5"/>
  </si>
  <si>
    <t>法非適用企業</t>
    <phoneticPr fontId="5"/>
  </si>
  <si>
    <t>交通船事業特別会計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</si>
  <si>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</si>
  <si>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</si>
  <si>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</si>
  <si>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</si>
  <si>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</si>
  <si>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</si>
  <si>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</si>
  <si>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</si>
  <si>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</si>
  <si>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</si>
  <si>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</si>
  <si>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</si>
  <si>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</si>
  <si>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</si>
  <si>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</si>
  <si>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</si>
  <si>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</si>
  <si>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</si>
  <si>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</si>
  <si>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</si>
  <si>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</si>
  <si>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</si>
  <si>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</si>
  <si>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</si>
  <si>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</si>
  <si>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</si>
  <si>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</si>
  <si>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</si>
  <si>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</si>
  <si>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</si>
  <si>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</si>
  <si>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</si>
  <si>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</si>
  <si>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</si>
  <si>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</si>
  <si>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</si>
  <si>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</si>
  <si>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</si>
  <si>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</si>
  <si>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</si>
  <si>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</si>
  <si>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</si>
  <si>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</si>
  <si>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</si>
  <si>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</si>
  <si>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</si>
  <si>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</si>
  <si>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</si>
  <si>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</si>
  <si>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</si>
  <si>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</si>
  <si>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</si>
  <si>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</si>
  <si>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</si>
  <si>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</si>
  <si>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</si>
  <si>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</si>
  <si>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</si>
  <si>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</si>
  <si>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</si>
  <si>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</si>
  <si>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</si>
  <si>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国民健康保険事業特別会計（直営診療施設勘定）</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</si>
  <si>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</si>
  <si>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港湾整備事業特別会計</t>
    <phoneticPr fontId="5"/>
  </si>
  <si>
    <t>(Ｆ)</t>
    <phoneticPr fontId="5"/>
  </si>
  <si>
    <t>下水道事業特別会計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</si>
  <si>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</si>
  <si>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</si>
  <si>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</si>
  <si>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</si>
  <si>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</si>
  <si>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</si>
  <si>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</si>
  <si>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</si>
  <si>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</si>
  <si>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</si>
  <si>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</si>
  <si>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</si>
  <si>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</si>
  <si>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</si>
  <si>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</si>
  <si>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</si>
  <si>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</si>
  <si>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</si>
  <si>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</si>
  <si>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</si>
  <si>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</si>
  <si>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</si>
  <si>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</si>
  <si>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</si>
  <si>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</si>
  <si>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</si>
  <si>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</si>
  <si>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</si>
  <si>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</si>
  <si>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</si>
  <si>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</si>
  <si>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</si>
  <si>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</si>
  <si>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</si>
  <si>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</si>
  <si>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</si>
  <si>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</si>
  <si>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</si>
  <si>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</si>
  <si>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</si>
  <si>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</si>
  <si>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</si>
  <si>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</si>
  <si>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</si>
  <si>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</si>
  <si>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</si>
  <si>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</si>
  <si>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</si>
  <si>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</si>
  <si>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</si>
  <si>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</si>
  <si>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</si>
  <si>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</si>
  <si>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</si>
  <si>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</si>
  <si>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</si>
  <si>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</si>
  <si>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</si>
  <si>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</si>
  <si>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</si>
  <si>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</si>
  <si>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</si>
  <si>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</si>
  <si>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</si>
  <si>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</si>
  <si>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</si>
  <si>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</si>
  <si>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</si>
  <si>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</si>
  <si>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</si>
  <si>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</si>
  <si>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</si>
  <si>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</si>
  <si>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</si>
  <si>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</si>
  <si>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</si>
  <si>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</si>
  <si>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</si>
  <si>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</si>
  <si>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</si>
  <si>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</si>
  <si>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</si>
  <si>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</si>
  <si>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</si>
  <si>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1.46</t>
  </si>
  <si>
    <t>▲ 3.40</t>
  </si>
  <si>
    <t>▲ 1.68</t>
  </si>
  <si>
    <t>水道事業会計</t>
  </si>
  <si>
    <t>一般会計</t>
  </si>
  <si>
    <t>介護保険事業特別会計（事業勘定）</t>
  </si>
  <si>
    <t>国民健康保険事業特別会計（事業勘定）</t>
  </si>
  <si>
    <t>後期高齢者医療特別会計</t>
  </si>
  <si>
    <t>診療所事業特別会計</t>
  </si>
  <si>
    <t>土地取得事業特別会計</t>
  </si>
  <si>
    <t>国民健康保険事業特別会計（直営診療施設勘定）</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</si>
  <si>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</si>
  <si>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</si>
  <si>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</si>
  <si>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</si>
  <si>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</si>
  <si>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</si>
  <si>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</si>
  <si>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</si>
  <si>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</si>
  <si>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五島市農林総合開発公社</t>
    <rPh sb="0" eb="3">
      <t>ゴトウシ</t>
    </rPh>
    <rPh sb="3" eb="7">
      <t>ノウリンソウゴウ</t>
    </rPh>
    <rPh sb="7" eb="9">
      <t>カイハツ</t>
    </rPh>
    <rPh sb="9" eb="11">
      <t>コウシャ</t>
    </rPh>
    <phoneticPr fontId="2"/>
  </si>
  <si>
    <t>嵯峨島旅客船</t>
    <rPh sb="0" eb="3">
      <t>サガシマ</t>
    </rPh>
    <rPh sb="3" eb="6">
      <t>リョカクセン</t>
    </rPh>
    <phoneticPr fontId="2"/>
  </si>
  <si>
    <t>五島テレビ</t>
    <rPh sb="0" eb="2">
      <t>ゴトウ</t>
    </rPh>
    <phoneticPr fontId="2"/>
  </si>
  <si>
    <t>長崎県林業公社</t>
    <rPh sb="0" eb="3">
      <t>ナガサキケン</t>
    </rPh>
    <rPh sb="3" eb="7">
      <t>リンギョウコウシャ</t>
    </rPh>
    <phoneticPr fontId="2"/>
  </si>
  <si>
    <t>○</t>
    <phoneticPr fontId="2"/>
  </si>
  <si>
    <t>長崎県病院企業団（五島市分）</t>
    <rPh sb="0" eb="3">
      <t>ナガサキケン</t>
    </rPh>
    <rPh sb="3" eb="5">
      <t>ビョウイン</t>
    </rPh>
    <rPh sb="5" eb="7">
      <t>キギョウ</t>
    </rPh>
    <rPh sb="7" eb="8">
      <t>ダン</t>
    </rPh>
    <rPh sb="9" eb="12">
      <t>ゴトウシ</t>
    </rPh>
    <rPh sb="12" eb="13">
      <t>ブン</t>
    </rPh>
    <phoneticPr fontId="2"/>
  </si>
  <si>
    <t>長崎県市町村総合組合（一般会計）</t>
    <rPh sb="0" eb="3">
      <t>ナガサキケン</t>
    </rPh>
    <rPh sb="3" eb="6">
      <t>シチョウソン</t>
    </rPh>
    <rPh sb="6" eb="8">
      <t>ソウゴウ</t>
    </rPh>
    <rPh sb="8" eb="10">
      <t>クミアイ</t>
    </rPh>
    <rPh sb="11" eb="13">
      <t>イッパン</t>
    </rPh>
    <rPh sb="13" eb="15">
      <t>カイケイ</t>
    </rPh>
    <phoneticPr fontId="2"/>
  </si>
  <si>
    <t>〃（市町村会館管理事業特別会計）</t>
    <rPh sb="2" eb="5">
      <t>シチョウソン</t>
    </rPh>
    <rPh sb="5" eb="7">
      <t>カイカン</t>
    </rPh>
    <rPh sb="7" eb="9">
      <t>カンリ</t>
    </rPh>
    <rPh sb="9" eb="11">
      <t>ジギョウ</t>
    </rPh>
    <rPh sb="11" eb="13">
      <t>トクベツ</t>
    </rPh>
    <rPh sb="13" eb="15">
      <t>カイケイ</t>
    </rPh>
    <phoneticPr fontId="2"/>
  </si>
  <si>
    <t>〃（市町村会館馬町別館管理事業特別会計）</t>
    <rPh sb="2" eb="5">
      <t>シチョウソン</t>
    </rPh>
    <rPh sb="5" eb="7">
      <t>カイカン</t>
    </rPh>
    <rPh sb="7" eb="8">
      <t>ウマ</t>
    </rPh>
    <rPh sb="8" eb="9">
      <t>マチ</t>
    </rPh>
    <rPh sb="9" eb="11">
      <t>ベッカン</t>
    </rPh>
    <rPh sb="11" eb="13">
      <t>カンリ</t>
    </rPh>
    <rPh sb="13" eb="15">
      <t>ジギョウ</t>
    </rPh>
    <rPh sb="15" eb="17">
      <t>トクベツ</t>
    </rPh>
    <rPh sb="17" eb="19">
      <t>カイケイ</t>
    </rPh>
    <phoneticPr fontId="2"/>
  </si>
  <si>
    <t>〃（公平委員会事業特別会計）</t>
    <rPh sb="2" eb="4">
      <t>コウヘイ</t>
    </rPh>
    <rPh sb="4" eb="7">
      <t>イインカイ</t>
    </rPh>
    <rPh sb="7" eb="9">
      <t>ジギョウ</t>
    </rPh>
    <rPh sb="9" eb="11">
      <t>トクベツ</t>
    </rPh>
    <rPh sb="11" eb="13">
      <t>カイケイ</t>
    </rPh>
    <phoneticPr fontId="2"/>
  </si>
  <si>
    <t>〃（行政不服審査会事業特別会計）</t>
    <rPh sb="2" eb="4">
      <t>ギョウセイ</t>
    </rPh>
    <rPh sb="4" eb="6">
      <t>フフク</t>
    </rPh>
    <rPh sb="6" eb="9">
      <t>シンサカイ</t>
    </rPh>
    <rPh sb="9" eb="11">
      <t>ジギョウ</t>
    </rPh>
    <rPh sb="11" eb="13">
      <t>トクベツ</t>
    </rPh>
    <rPh sb="13" eb="15">
      <t>カイケイ</t>
    </rPh>
    <phoneticPr fontId="2"/>
  </si>
  <si>
    <t>〃（交通災害共済事業特別会計）</t>
    <rPh sb="2" eb="4">
      <t>コウツウ</t>
    </rPh>
    <rPh sb="4" eb="6">
      <t>サイガイ</t>
    </rPh>
    <rPh sb="6" eb="8">
      <t>キョウサイ</t>
    </rPh>
    <rPh sb="8" eb="10">
      <t>ジギョウ</t>
    </rPh>
    <rPh sb="10" eb="12">
      <t>トクベツ</t>
    </rPh>
    <rPh sb="12" eb="14">
      <t>カイケイ</t>
    </rPh>
    <phoneticPr fontId="2"/>
  </si>
  <si>
    <t>長崎県後期高齢者医療広域連合（普通会計）</t>
    <rPh sb="0" eb="3">
      <t>ナガサキケン</t>
    </rPh>
    <rPh sb="3" eb="5">
      <t>コウキ</t>
    </rPh>
    <rPh sb="5" eb="8">
      <t>コウレイシャ</t>
    </rPh>
    <rPh sb="8" eb="10">
      <t>イリョウ</t>
    </rPh>
    <rPh sb="10" eb="12">
      <t>コウイキ</t>
    </rPh>
    <rPh sb="12" eb="14">
      <t>レンゴウ</t>
    </rPh>
    <rPh sb="15" eb="17">
      <t>フツウ</t>
    </rPh>
    <rPh sb="17" eb="19">
      <t>カイケイ</t>
    </rPh>
    <phoneticPr fontId="2"/>
  </si>
  <si>
    <t>〃（後期高齢者医療事業会計）</t>
    <rPh sb="2" eb="4">
      <t>コウキ</t>
    </rPh>
    <rPh sb="4" eb="7">
      <t>コウレイシャ</t>
    </rPh>
    <rPh sb="7" eb="9">
      <t>イリョウ</t>
    </rPh>
    <rPh sb="9" eb="11">
      <t>ジギョウ</t>
    </rPh>
    <rPh sb="11" eb="13">
      <t>カイケイ</t>
    </rPh>
    <phoneticPr fontId="2"/>
  </si>
  <si>
    <t>-</t>
    <phoneticPr fontId="2"/>
  </si>
  <si>
    <t>まちづくり基金</t>
    <rPh sb="5" eb="7">
      <t>キキン</t>
    </rPh>
    <phoneticPr fontId="5"/>
  </si>
  <si>
    <t>地域福祉基金</t>
    <rPh sb="0" eb="6">
      <t>チイキフクシキキン</t>
    </rPh>
    <phoneticPr fontId="5"/>
  </si>
  <si>
    <t>ふるさとづくり基金</t>
    <rPh sb="7" eb="9">
      <t>キキン</t>
    </rPh>
    <phoneticPr fontId="5"/>
  </si>
  <si>
    <t>公共施設整備等基金</t>
    <rPh sb="0" eb="2">
      <t>コウキョウ</t>
    </rPh>
    <rPh sb="2" eb="4">
      <t>シセツ</t>
    </rPh>
    <rPh sb="4" eb="6">
      <t>セイビ</t>
    </rPh>
    <rPh sb="6" eb="7">
      <t>トウ</t>
    </rPh>
    <rPh sb="7" eb="9">
      <t>キキンガッペイ</t>
    </rPh>
    <phoneticPr fontId="5"/>
  </si>
  <si>
    <t>合併市町村振興基金</t>
    <rPh sb="0" eb="2">
      <t>ガッペイ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</si>
</sst>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85173</c:v>
                </c:pt>
                <c:pt idx="1">
                  <c:v>94081</c:v>
                </c:pt>
                <c:pt idx="2">
                  <c:v>92632</c:v>
                </c:pt>
                <c:pt idx="3">
                  <c:v>96469</c:v>
                </c:pt>
                <c:pt idx="4">
                  <c:v>85743</c:v>
                </c:pt>
              </c:numCache>
            </c:numRef>
          </c:val>
          <c:smooth val="0"/>
          <c:extLst>
            <c:ext xmlns:c16="http://schemas.microsoft.com/office/drawing/2014/chart" uri="{C3380CC4-5D6E-409C-BE32-E72D297353CC}">
              <c16:uniqueId val="{00000000-557B-4EF0-AA8F-E0AB0EB74CF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181721</c:v>
                </c:pt>
                <c:pt idx="1">
                  <c:v>266645</c:v>
                </c:pt>
                <c:pt idx="2">
                  <c:v>122939</c:v>
                </c:pt>
                <c:pt idx="3">
                  <c:v>147149</c:v>
                </c:pt>
                <c:pt idx="4">
                  <c:v>153040</c:v>
                </c:pt>
              </c:numCache>
            </c:numRef>
          </c:val>
          <c:smooth val="0"/>
          <c:extLst>
            <c:ext xmlns:c16="http://schemas.microsoft.com/office/drawing/2014/chart" uri="{C3380CC4-5D6E-409C-BE32-E72D297353CC}">
              <c16:uniqueId val="{00000001-557B-4EF0-AA8F-E0AB0EB74CF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3.79</c:v>
                </c:pt>
                <c:pt idx="1">
                  <c:v>3.93</c:v>
                </c:pt>
                <c:pt idx="2">
                  <c:v>8.4</c:v>
                </c:pt>
                <c:pt idx="3">
                  <c:v>4.21</c:v>
                </c:pt>
                <c:pt idx="4">
                  <c:v>5.09</c:v>
                </c:pt>
              </c:numCache>
            </c:numRef>
          </c:val>
          <c:extLst>
            <c:ext xmlns:c16="http://schemas.microsoft.com/office/drawing/2014/chart" uri="{C3380CC4-5D6E-409C-BE32-E72D297353CC}">
              <c16:uniqueId val="{00000000-4D34-4545-A8F1-4FF23F48EF7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29.24</c:v>
                </c:pt>
                <c:pt idx="1">
                  <c:v>26.43</c:v>
                </c:pt>
                <c:pt idx="2">
                  <c:v>22.87</c:v>
                </c:pt>
                <c:pt idx="3">
                  <c:v>22.71</c:v>
                </c:pt>
                <c:pt idx="4">
                  <c:v>23.29</c:v>
                </c:pt>
              </c:numCache>
            </c:numRef>
          </c:val>
          <c:extLst>
            <c:ext xmlns:c16="http://schemas.microsoft.com/office/drawing/2014/chart" uri="{C3380CC4-5D6E-409C-BE32-E72D297353CC}">
              <c16:uniqueId val="{00000001-4D34-4545-A8F1-4FF23F48EF7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-1.46</c:v>
                </c:pt>
                <c:pt idx="1">
                  <c:v>-3.4</c:v>
                </c:pt>
                <c:pt idx="2">
                  <c:v>1.06</c:v>
                </c:pt>
                <c:pt idx="3">
                  <c:v>-1.68</c:v>
                </c:pt>
                <c:pt idx="4">
                  <c:v>2.99</c:v>
                </c:pt>
              </c:numCache>
            </c:numRef>
          </c:val>
          <c:smooth val="0"/>
          <c:extLst>
            <c:ext xmlns:c16="http://schemas.microsoft.com/office/drawing/2014/chart" uri="{C3380CC4-5D6E-409C-BE32-E72D297353CC}">
              <c16:uniqueId val="{00000002-4D34-4545-A8F1-4FF23F48EF7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0.05</c:v>
                </c:pt>
                <c:pt idx="4">
                  <c:v>#N/A</c:v>
                </c:pt>
                <c:pt idx="5">
                  <c:v>0</c:v>
                </c:pt>
                <c:pt idx="6">
                  <c:v>#N/A</c:v>
                </c:pt>
                <c:pt idx="7">
                  <c:v>0</c:v>
                </c:pt>
                <c:pt idx="8">
                  <c:v>#N/A</c:v>
                </c:pt>
                <c:pt idx="9">
                  <c:v>0</c:v>
                </c:pt>
              </c:numCache>
            </c:numRef>
          </c:val>
          <c:extLst>
            <c:ext xmlns:c16="http://schemas.microsoft.com/office/drawing/2014/chart" uri="{C3380CC4-5D6E-409C-BE32-E72D297353CC}">
              <c16:uniqueId val="{00000000-8793-41AF-91B1-A4F428EBDFA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793-41AF-91B1-A4F428EBDFA4}"/>
            </c:ext>
          </c:extLst>
        </c:ser>
        <c:ser>
          <c:idx val="2"/>
          <c:order val="2"/>
          <c:tx>
            <c:strRef>
              <c:f>データシート!$A$29</c:f>
              <c:strCache>
                <c:ptCount val="1"/>
                <c:pt idx="0">
                  <c:v>国民健康保険事業特別会計（直営診療施設勘定）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8793-41AF-91B1-A4F428EBDFA4}"/>
            </c:ext>
          </c:extLst>
        </c:ser>
        <c:ser>
          <c:idx val="3"/>
          <c:order val="3"/>
          <c:tx>
            <c:strRef>
              <c:f>データシート!$A$30</c:f>
              <c:strCache>
                <c:ptCount val="1"/>
                <c:pt idx="0">
                  <c:v>土地取得事業特別会計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8793-41AF-91B1-A4F428EBDFA4}"/>
            </c:ext>
          </c:extLst>
        </c:ser>
        <c:ser>
          <c:idx val="4"/>
          <c:order val="4"/>
          <c:tx>
            <c:strRef>
              <c:f>データシート!$A$31</c:f>
              <c:strCache>
                <c:ptCount val="1"/>
                <c:pt idx="0">
                  <c:v>診療所事業特別会計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8793-41AF-91B1-A4F428EBDFA4}"/>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0.03</c:v>
                </c:pt>
                <c:pt idx="2">
                  <c:v>#N/A</c:v>
                </c:pt>
                <c:pt idx="3">
                  <c:v>0.03</c:v>
                </c:pt>
                <c:pt idx="4">
                  <c:v>#N/A</c:v>
                </c:pt>
                <c:pt idx="5">
                  <c:v>0.03</c:v>
                </c:pt>
                <c:pt idx="6">
                  <c:v>#N/A</c:v>
                </c:pt>
                <c:pt idx="7">
                  <c:v>0.03</c:v>
                </c:pt>
                <c:pt idx="8">
                  <c:v>#N/A</c:v>
                </c:pt>
                <c:pt idx="9">
                  <c:v>0.03</c:v>
                </c:pt>
              </c:numCache>
            </c:numRef>
          </c:val>
          <c:extLst>
            <c:ext xmlns:c16="http://schemas.microsoft.com/office/drawing/2014/chart" uri="{C3380CC4-5D6E-409C-BE32-E72D297353CC}">
              <c16:uniqueId val="{00000005-8793-41AF-91B1-A4F428EBDFA4}"/>
            </c:ext>
          </c:extLst>
        </c:ser>
        <c:ser>
          <c:idx val="6"/>
          <c:order val="6"/>
          <c:tx>
            <c:strRef>
              <c:f>データシート!$A$33</c:f>
              <c:strCache>
                <c:ptCount val="1"/>
                <c:pt idx="0">
                  <c:v>国民健康保険事業特別会計（事業勘定）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0.36</c:v>
                </c:pt>
                <c:pt idx="2">
                  <c:v>#N/A</c:v>
                </c:pt>
                <c:pt idx="3">
                  <c:v>0.23</c:v>
                </c:pt>
                <c:pt idx="4">
                  <c:v>#N/A</c:v>
                </c:pt>
                <c:pt idx="5">
                  <c:v>0.3</c:v>
                </c:pt>
                <c:pt idx="6">
                  <c:v>#N/A</c:v>
                </c:pt>
                <c:pt idx="7">
                  <c:v>0.24</c:v>
                </c:pt>
                <c:pt idx="8">
                  <c:v>#N/A</c:v>
                </c:pt>
                <c:pt idx="9">
                  <c:v>0.49</c:v>
                </c:pt>
              </c:numCache>
            </c:numRef>
          </c:val>
          <c:extLst>
            <c:ext xmlns:c16="http://schemas.microsoft.com/office/drawing/2014/chart" uri="{C3380CC4-5D6E-409C-BE32-E72D297353CC}">
              <c16:uniqueId val="{00000006-8793-41AF-91B1-A4F428EBDFA4}"/>
            </c:ext>
          </c:extLst>
        </c:ser>
        <c:ser>
          <c:idx val="7"/>
          <c:order val="7"/>
          <c:tx>
            <c:strRef>
              <c:f>データシート!$A$34</c:f>
              <c:strCache>
                <c:ptCount val="1"/>
                <c:pt idx="0">
                  <c:v>介護保険事業特別会計（事業勘定）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1.0900000000000001</c:v>
                </c:pt>
                <c:pt idx="2">
                  <c:v>#N/A</c:v>
                </c:pt>
                <c:pt idx="3">
                  <c:v>0.47</c:v>
                </c:pt>
                <c:pt idx="4">
                  <c:v>#N/A</c:v>
                </c:pt>
                <c:pt idx="5">
                  <c:v>0.31</c:v>
                </c:pt>
                <c:pt idx="6">
                  <c:v>#N/A</c:v>
                </c:pt>
                <c:pt idx="7">
                  <c:v>0.35</c:v>
                </c:pt>
                <c:pt idx="8">
                  <c:v>#N/A</c:v>
                </c:pt>
                <c:pt idx="9">
                  <c:v>0.62</c:v>
                </c:pt>
              </c:numCache>
            </c:numRef>
          </c:val>
          <c:extLst>
            <c:ext xmlns:c16="http://schemas.microsoft.com/office/drawing/2014/chart" uri="{C3380CC4-5D6E-409C-BE32-E72D297353CC}">
              <c16:uniqueId val="{00000007-8793-41AF-91B1-A4F428EBDFA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3.78</c:v>
                </c:pt>
                <c:pt idx="2">
                  <c:v>#N/A</c:v>
                </c:pt>
                <c:pt idx="3">
                  <c:v>3.93</c:v>
                </c:pt>
                <c:pt idx="4">
                  <c:v>#N/A</c:v>
                </c:pt>
                <c:pt idx="5">
                  <c:v>8.39</c:v>
                </c:pt>
                <c:pt idx="6">
                  <c:v>#N/A</c:v>
                </c:pt>
                <c:pt idx="7">
                  <c:v>4.2</c:v>
                </c:pt>
                <c:pt idx="8">
                  <c:v>#N/A</c:v>
                </c:pt>
                <c:pt idx="9">
                  <c:v>5.08</c:v>
                </c:pt>
              </c:numCache>
            </c:numRef>
          </c:val>
          <c:extLst>
            <c:ext xmlns:c16="http://schemas.microsoft.com/office/drawing/2014/chart" uri="{C3380CC4-5D6E-409C-BE32-E72D297353CC}">
              <c16:uniqueId val="{00000008-8793-41AF-91B1-A4F428EBDFA4}"/>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4.6100000000000003</c:v>
                </c:pt>
                <c:pt idx="2">
                  <c:v>#N/A</c:v>
                </c:pt>
                <c:pt idx="3">
                  <c:v>4.93</c:v>
                </c:pt>
                <c:pt idx="4">
                  <c:v>#N/A</c:v>
                </c:pt>
                <c:pt idx="5">
                  <c:v>6.3</c:v>
                </c:pt>
                <c:pt idx="6">
                  <c:v>#N/A</c:v>
                </c:pt>
                <c:pt idx="7">
                  <c:v>5.98</c:v>
                </c:pt>
                <c:pt idx="8">
                  <c:v>#N/A</c:v>
                </c:pt>
                <c:pt idx="9">
                  <c:v>5.84</c:v>
                </c:pt>
              </c:numCache>
            </c:numRef>
          </c:val>
          <c:extLst>
            <c:ext xmlns:c16="http://schemas.microsoft.com/office/drawing/2014/chart" uri="{C3380CC4-5D6E-409C-BE32-E72D297353CC}">
              <c16:uniqueId val="{00000009-8793-41AF-91B1-A4F428EBDFA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3458</c:v>
                </c:pt>
                <c:pt idx="5">
                  <c:v>3426</c:v>
                </c:pt>
                <c:pt idx="8">
                  <c:v>3399</c:v>
                </c:pt>
                <c:pt idx="11">
                  <c:v>3290</c:v>
                </c:pt>
                <c:pt idx="14">
                  <c:v>3548</c:v>
                </c:pt>
              </c:numCache>
            </c:numRef>
          </c:val>
          <c:extLst>
            <c:ext xmlns:c16="http://schemas.microsoft.com/office/drawing/2014/chart" uri="{C3380CC4-5D6E-409C-BE32-E72D297353CC}">
              <c16:uniqueId val="{00000000-5C95-4535-AF99-84D23132F2D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3</c:v>
                </c:pt>
                <c:pt idx="6">
                  <c:v>0</c:v>
                </c:pt>
                <c:pt idx="9">
                  <c:v>0</c:v>
                </c:pt>
                <c:pt idx="12">
                  <c:v>0</c:v>
                </c:pt>
              </c:numCache>
            </c:numRef>
          </c:val>
          <c:extLst>
            <c:ext xmlns:c16="http://schemas.microsoft.com/office/drawing/2014/chart" uri="{C3380CC4-5D6E-409C-BE32-E72D297353CC}">
              <c16:uniqueId val="{00000001-5C95-4535-AF99-84D23132F2D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29</c:v>
                </c:pt>
                <c:pt idx="3">
                  <c:v>30</c:v>
                </c:pt>
                <c:pt idx="6">
                  <c:v>29</c:v>
                </c:pt>
                <c:pt idx="9">
                  <c:v>28</c:v>
                </c:pt>
                <c:pt idx="12">
                  <c:v>25</c:v>
                </c:pt>
              </c:numCache>
            </c:numRef>
          </c:val>
          <c:extLst>
            <c:ext xmlns:c16="http://schemas.microsoft.com/office/drawing/2014/chart" uri="{C3380CC4-5D6E-409C-BE32-E72D297353CC}">
              <c16:uniqueId val="{00000002-5C95-4535-AF99-84D23132F2D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292</c:v>
                </c:pt>
                <c:pt idx="3">
                  <c:v>278</c:v>
                </c:pt>
                <c:pt idx="6">
                  <c:v>309</c:v>
                </c:pt>
                <c:pt idx="9">
                  <c:v>284</c:v>
                </c:pt>
                <c:pt idx="12">
                  <c:v>283</c:v>
                </c:pt>
              </c:numCache>
            </c:numRef>
          </c:val>
          <c:extLst>
            <c:ext xmlns:c16="http://schemas.microsoft.com/office/drawing/2014/chart" uri="{C3380CC4-5D6E-409C-BE32-E72D297353CC}">
              <c16:uniqueId val="{00000003-5C95-4535-AF99-84D23132F2D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175</c:v>
                </c:pt>
                <c:pt idx="3">
                  <c:v>174</c:v>
                </c:pt>
                <c:pt idx="6">
                  <c:v>392</c:v>
                </c:pt>
                <c:pt idx="9">
                  <c:v>132</c:v>
                </c:pt>
                <c:pt idx="12">
                  <c:v>125</c:v>
                </c:pt>
              </c:numCache>
            </c:numRef>
          </c:val>
          <c:extLst>
            <c:ext xmlns:c16="http://schemas.microsoft.com/office/drawing/2014/chart" uri="{C3380CC4-5D6E-409C-BE32-E72D297353CC}">
              <c16:uniqueId val="{00000004-5C95-4535-AF99-84D23132F2D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C95-4535-AF99-84D23132F2D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C95-4535-AF99-84D23132F2D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3665</c:v>
                </c:pt>
                <c:pt idx="3">
                  <c:v>3721</c:v>
                </c:pt>
                <c:pt idx="6">
                  <c:v>3806</c:v>
                </c:pt>
                <c:pt idx="9">
                  <c:v>3911</c:v>
                </c:pt>
                <c:pt idx="12">
                  <c:v>4254</c:v>
                </c:pt>
              </c:numCache>
            </c:numRef>
          </c:val>
          <c:extLst>
            <c:ext xmlns:c16="http://schemas.microsoft.com/office/drawing/2014/chart" uri="{C3380CC4-5D6E-409C-BE32-E72D297353CC}">
              <c16:uniqueId val="{00000007-5C95-4535-AF99-84D23132F2D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703</c:v>
                </c:pt>
                <c:pt idx="2">
                  <c:v>#N/A</c:v>
                </c:pt>
                <c:pt idx="3">
                  <c:v>#N/A</c:v>
                </c:pt>
                <c:pt idx="4">
                  <c:v>780</c:v>
                </c:pt>
                <c:pt idx="5">
                  <c:v>#N/A</c:v>
                </c:pt>
                <c:pt idx="6">
                  <c:v>#N/A</c:v>
                </c:pt>
                <c:pt idx="7">
                  <c:v>1137</c:v>
                </c:pt>
                <c:pt idx="8">
                  <c:v>#N/A</c:v>
                </c:pt>
                <c:pt idx="9">
                  <c:v>#N/A</c:v>
                </c:pt>
                <c:pt idx="10">
                  <c:v>1065</c:v>
                </c:pt>
                <c:pt idx="11">
                  <c:v>#N/A</c:v>
                </c:pt>
                <c:pt idx="12">
                  <c:v>#N/A</c:v>
                </c:pt>
                <c:pt idx="13">
                  <c:v>1139</c:v>
                </c:pt>
                <c:pt idx="14">
                  <c:v>#N/A</c:v>
                </c:pt>
              </c:numCache>
            </c:numRef>
          </c:val>
          <c:smooth val="0"/>
          <c:extLst>
            <c:ext xmlns:c16="http://schemas.microsoft.com/office/drawing/2014/chart" uri="{C3380CC4-5D6E-409C-BE32-E72D297353CC}">
              <c16:uniqueId val="{00000008-5C95-4535-AF99-84D23132F2D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28327</c:v>
                </c:pt>
                <c:pt idx="5">
                  <c:v>30530</c:v>
                </c:pt>
                <c:pt idx="8">
                  <c:v>29819</c:v>
                </c:pt>
                <c:pt idx="11">
                  <c:v>29324</c:v>
                </c:pt>
                <c:pt idx="14">
                  <c:v>28578</c:v>
                </c:pt>
              </c:numCache>
            </c:numRef>
          </c:val>
          <c:extLst>
            <c:ext xmlns:c16="http://schemas.microsoft.com/office/drawing/2014/chart" uri="{C3380CC4-5D6E-409C-BE32-E72D297353CC}">
              <c16:uniqueId val="{00000000-5773-424A-B12A-2BC641524EE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1184</c:v>
                </c:pt>
                <c:pt idx="5">
                  <c:v>1672</c:v>
                </c:pt>
                <c:pt idx="8">
                  <c:v>1836</c:v>
                </c:pt>
                <c:pt idx="11">
                  <c:v>1836</c:v>
                </c:pt>
                <c:pt idx="14">
                  <c:v>1772</c:v>
                </c:pt>
              </c:numCache>
            </c:numRef>
          </c:val>
          <c:extLst>
            <c:ext xmlns:c16="http://schemas.microsoft.com/office/drawing/2014/chart" uri="{C3380CC4-5D6E-409C-BE32-E72D297353CC}">
              <c16:uniqueId val="{00000001-5773-424A-B12A-2BC641524EE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11943</c:v>
                </c:pt>
                <c:pt idx="5">
                  <c:v>11519</c:v>
                </c:pt>
                <c:pt idx="8">
                  <c:v>11399</c:v>
                </c:pt>
                <c:pt idx="11">
                  <c:v>13180</c:v>
                </c:pt>
                <c:pt idx="14">
                  <c:v>13979</c:v>
                </c:pt>
              </c:numCache>
            </c:numRef>
          </c:val>
          <c:extLst>
            <c:ext xmlns:c16="http://schemas.microsoft.com/office/drawing/2014/chart" uri="{C3380CC4-5D6E-409C-BE32-E72D297353CC}">
              <c16:uniqueId val="{00000002-5773-424A-B12A-2BC641524EE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773-424A-B12A-2BC641524EE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773-424A-B12A-2BC641524EE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12</c:v>
                </c:pt>
                <c:pt idx="3">
                  <c:v>11</c:v>
                </c:pt>
                <c:pt idx="6">
                  <c:v>10</c:v>
                </c:pt>
                <c:pt idx="9">
                  <c:v>9</c:v>
                </c:pt>
                <c:pt idx="12">
                  <c:v>9</c:v>
                </c:pt>
              </c:numCache>
            </c:numRef>
          </c:val>
          <c:extLst>
            <c:ext xmlns:c16="http://schemas.microsoft.com/office/drawing/2014/chart" uri="{C3380CC4-5D6E-409C-BE32-E72D297353CC}">
              <c16:uniqueId val="{00000005-5773-424A-B12A-2BC641524EE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2503</c:v>
                </c:pt>
                <c:pt idx="3">
                  <c:v>2472</c:v>
                </c:pt>
                <c:pt idx="6">
                  <c:v>2489</c:v>
                </c:pt>
                <c:pt idx="9">
                  <c:v>2564</c:v>
                </c:pt>
                <c:pt idx="12">
                  <c:v>2494</c:v>
                </c:pt>
              </c:numCache>
            </c:numRef>
          </c:val>
          <c:extLst>
            <c:ext xmlns:c16="http://schemas.microsoft.com/office/drawing/2014/chart" uri="{C3380CC4-5D6E-409C-BE32-E72D297353CC}">
              <c16:uniqueId val="{00000006-5773-424A-B12A-2BC641524EE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2144</c:v>
                </c:pt>
                <c:pt idx="3">
                  <c:v>2246</c:v>
                </c:pt>
                <c:pt idx="6">
                  <c:v>2112</c:v>
                </c:pt>
                <c:pt idx="9">
                  <c:v>1886</c:v>
                </c:pt>
                <c:pt idx="12">
                  <c:v>1678</c:v>
                </c:pt>
              </c:numCache>
            </c:numRef>
          </c:val>
          <c:extLst>
            <c:ext xmlns:c16="http://schemas.microsoft.com/office/drawing/2014/chart" uri="{C3380CC4-5D6E-409C-BE32-E72D297353CC}">
              <c16:uniqueId val="{00000007-5773-424A-B12A-2BC641524EE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1289</c:v>
                </c:pt>
                <c:pt idx="3">
                  <c:v>1390</c:v>
                </c:pt>
                <c:pt idx="6">
                  <c:v>1573</c:v>
                </c:pt>
                <c:pt idx="9">
                  <c:v>1522</c:v>
                </c:pt>
                <c:pt idx="12">
                  <c:v>1326</c:v>
                </c:pt>
              </c:numCache>
            </c:numRef>
          </c:val>
          <c:extLst>
            <c:ext xmlns:c16="http://schemas.microsoft.com/office/drawing/2014/chart" uri="{C3380CC4-5D6E-409C-BE32-E72D297353CC}">
              <c16:uniqueId val="{00000008-5773-424A-B12A-2BC641524EE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90</c:v>
                </c:pt>
                <c:pt idx="3">
                  <c:v>72</c:v>
                </c:pt>
                <c:pt idx="6">
                  <c:v>55</c:v>
                </c:pt>
                <c:pt idx="9">
                  <c:v>38</c:v>
                </c:pt>
                <c:pt idx="12">
                  <c:v>23</c:v>
                </c:pt>
              </c:numCache>
            </c:numRef>
          </c:val>
          <c:extLst>
            <c:ext xmlns:c16="http://schemas.microsoft.com/office/drawing/2014/chart" uri="{C3380CC4-5D6E-409C-BE32-E72D297353CC}">
              <c16:uniqueId val="{00000009-5773-424A-B12A-2BC641524EE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35033</c:v>
                </c:pt>
                <c:pt idx="3">
                  <c:v>39166</c:v>
                </c:pt>
                <c:pt idx="6">
                  <c:v>38490</c:v>
                </c:pt>
                <c:pt idx="9">
                  <c:v>37962</c:v>
                </c:pt>
                <c:pt idx="12">
                  <c:v>37088</c:v>
                </c:pt>
              </c:numCache>
            </c:numRef>
          </c:val>
          <c:extLst>
            <c:ext xmlns:c16="http://schemas.microsoft.com/office/drawing/2014/chart" uri="{C3380CC4-5D6E-409C-BE32-E72D297353CC}">
              <c16:uniqueId val="{0000000A-5773-424A-B12A-2BC641524EE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1635</c:v>
                </c:pt>
                <c:pt idx="5">
                  <c:v>#N/A</c:v>
                </c:pt>
                <c:pt idx="6">
                  <c:v>#N/A</c:v>
                </c:pt>
                <c:pt idx="7">
                  <c:v>1675</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773-424A-B12A-2BC641524EE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3701</c:v>
                </c:pt>
                <c:pt idx="1">
                  <c:v>3817</c:v>
                </c:pt>
                <c:pt idx="2">
                  <c:v>3853</c:v>
                </c:pt>
              </c:numCache>
            </c:numRef>
          </c:val>
          <c:extLst>
            <c:ext xmlns:c16="http://schemas.microsoft.com/office/drawing/2014/chart" uri="{C3380CC4-5D6E-409C-BE32-E72D297353CC}">
              <c16:uniqueId val="{00000000-C283-4F21-9E5B-945C8540462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2097</c:v>
                </c:pt>
                <c:pt idx="1">
                  <c:v>2255</c:v>
                </c:pt>
                <c:pt idx="2">
                  <c:v>2554</c:v>
                </c:pt>
              </c:numCache>
            </c:numRef>
          </c:val>
          <c:extLst>
            <c:ext xmlns:c16="http://schemas.microsoft.com/office/drawing/2014/chart" uri="{C3380CC4-5D6E-409C-BE32-E72D297353CC}">
              <c16:uniqueId val="{00000001-C283-4F21-9E5B-945C8540462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8029</c:v>
                </c:pt>
                <c:pt idx="1">
                  <c:v>9447</c:v>
                </c:pt>
                <c:pt idx="2">
                  <c:v>9889</c:v>
                </c:pt>
              </c:numCache>
            </c:numRef>
          </c:val>
          <c:extLst>
            <c:ext xmlns:c16="http://schemas.microsoft.com/office/drawing/2014/chart" uri="{C3380CC4-5D6E-409C-BE32-E72D297353CC}">
              <c16:uniqueId val="{00000002-C283-4F21-9E5B-945C8540462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長崎県五島市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五島市財政改革プランに基づき、高利率地方債の繰上償還を実施した結果、実質公債費比率は減少傾向にあったものの、</a:t>
          </a:r>
          <a:r>
            <a:rPr kumimoji="1" lang="ja-JP" altLang="en-US" sz="1100">
              <a:solidFill>
                <a:schemeClr val="dk1"/>
              </a:solidFill>
              <a:effectLst/>
              <a:latin typeface="+mn-lt"/>
              <a:ea typeface="+mn-ea"/>
              <a:cs typeface="+mn-cs"/>
            </a:rPr>
            <a:t>庁舎建設やごみ処理施設建設などの</a:t>
          </a:r>
          <a:r>
            <a:rPr kumimoji="1" lang="ja-JP" altLang="ja-JP" sz="1100">
              <a:solidFill>
                <a:schemeClr val="dk1"/>
              </a:solidFill>
              <a:effectLst/>
              <a:latin typeface="+mn-lt"/>
              <a:ea typeface="+mn-ea"/>
              <a:cs typeface="+mn-cs"/>
            </a:rPr>
            <a:t>大型建設事業の実施によ</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元利償還金が増加し</a:t>
          </a:r>
          <a:r>
            <a:rPr kumimoji="1" lang="ja-JP" altLang="en-US" sz="1100">
              <a:solidFill>
                <a:schemeClr val="dk1"/>
              </a:solidFill>
              <a:effectLst/>
              <a:latin typeface="+mn-lt"/>
              <a:ea typeface="+mn-ea"/>
              <a:cs typeface="+mn-cs"/>
            </a:rPr>
            <a:t>ており</a:t>
          </a:r>
          <a:r>
            <a:rPr kumimoji="1" lang="ja-JP" altLang="ja-JP" sz="1100">
              <a:solidFill>
                <a:schemeClr val="dk1"/>
              </a:solidFill>
              <a:effectLst/>
              <a:latin typeface="+mn-lt"/>
              <a:ea typeface="+mn-ea"/>
              <a:cs typeface="+mn-cs"/>
            </a:rPr>
            <a:t>、今後も高止まりが予測される。</a:t>
          </a:r>
          <a:endParaRPr lang="ja-JP" altLang="ja-JP" sz="1400">
            <a:effectLst/>
          </a:endParaRPr>
        </a:p>
        <a:p>
          <a:r>
            <a:rPr kumimoji="1" lang="ja-JP" altLang="ja-JP" sz="1100">
              <a:solidFill>
                <a:schemeClr val="dk1"/>
              </a:solidFill>
              <a:effectLst/>
              <a:latin typeface="+mn-lt"/>
              <a:ea typeface="+mn-ea"/>
              <a:cs typeface="+mn-cs"/>
            </a:rPr>
            <a:t>　公営企業債の元利償還金に対する繰入金については、令和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年度に簡易水道事業を水道事業に統合したことによる臨時的な支出があったもので、令和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年度は以前と同程度となっている。</a:t>
          </a:r>
          <a:endParaRPr lang="ja-JP" altLang="ja-JP" sz="1400">
            <a:effectLst/>
          </a:endParaRPr>
        </a:p>
        <a:p>
          <a:r>
            <a:rPr kumimoji="1" lang="ja-JP" altLang="ja-JP" sz="1100">
              <a:solidFill>
                <a:schemeClr val="dk1"/>
              </a:solidFill>
              <a:effectLst/>
              <a:latin typeface="+mn-lt"/>
              <a:ea typeface="+mn-ea"/>
              <a:cs typeface="+mn-cs"/>
            </a:rPr>
            <a:t>　今後も第</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次財政改革プランに基づき、普通建設事業費の見直しや交付税措置の高い有利な地方債の活用などの取組みを進めていく。</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元金の償還額が平準化されないため、財政収支を不安定にさせる恐れがあること、また利子の総支払額が過大となることから、当市では満期一括償還方式を導入していない。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長崎県五島市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将来負担額は年々減少傾向にあったが、令和元年度に市庁舎建設事業等の大型事業の影響による地方債現在高の増加により大きく増加している。</a:t>
          </a:r>
          <a:endParaRPr lang="ja-JP" altLang="ja-JP" sz="1400">
            <a:effectLst/>
          </a:endParaRPr>
        </a:p>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年度の将来負担比率の分子は</a:t>
          </a:r>
          <a:r>
            <a:rPr kumimoji="1" lang="ja-JP" altLang="en-US" sz="1100">
              <a:solidFill>
                <a:schemeClr val="dk1"/>
              </a:solidFill>
              <a:effectLst/>
              <a:latin typeface="+mn-lt"/>
              <a:ea typeface="+mn-ea"/>
              <a:cs typeface="+mn-cs"/>
            </a:rPr>
            <a:t>昨年度に引き続き</a:t>
          </a:r>
          <a:r>
            <a:rPr kumimoji="1" lang="ja-JP" altLang="ja-JP" sz="1100">
              <a:solidFill>
                <a:schemeClr val="dk1"/>
              </a:solidFill>
              <a:effectLst/>
              <a:latin typeface="+mn-lt"/>
              <a:ea typeface="+mn-ea"/>
              <a:cs typeface="+mn-cs"/>
            </a:rPr>
            <a:t>マイナス</a:t>
          </a:r>
          <a:r>
            <a:rPr kumimoji="1" lang="ja-JP" altLang="en-US" sz="1100">
              <a:solidFill>
                <a:schemeClr val="dk1"/>
              </a:solidFill>
              <a:effectLst/>
              <a:latin typeface="+mn-lt"/>
              <a:ea typeface="+mn-ea"/>
              <a:cs typeface="+mn-cs"/>
            </a:rPr>
            <a:t>となって</a:t>
          </a:r>
          <a:r>
            <a:rPr kumimoji="1" lang="ja-JP" altLang="ja-JP" sz="1100">
              <a:solidFill>
                <a:schemeClr val="dk1"/>
              </a:solidFill>
              <a:effectLst/>
              <a:latin typeface="+mn-lt"/>
              <a:ea typeface="+mn-ea"/>
              <a:cs typeface="+mn-cs"/>
            </a:rPr>
            <a:t>おり、これは公共施設整備等に備えるため特目基金へ積立てたこと</a:t>
          </a:r>
          <a:r>
            <a:rPr kumimoji="1" lang="ja-JP" altLang="en-US" sz="1100">
              <a:solidFill>
                <a:schemeClr val="dk1"/>
              </a:solidFill>
              <a:effectLst/>
              <a:latin typeface="+mn-lt"/>
              <a:ea typeface="+mn-ea"/>
              <a:cs typeface="+mn-cs"/>
            </a:rPr>
            <a:t>や、ふるさと納税寄附金額の増加により、基金への積立額が増加したこと</a:t>
          </a:r>
          <a:r>
            <a:rPr kumimoji="1" lang="ja-JP" altLang="ja-JP" sz="1100">
              <a:solidFill>
                <a:schemeClr val="dk1"/>
              </a:solidFill>
              <a:effectLst/>
              <a:latin typeface="+mn-lt"/>
              <a:ea typeface="+mn-ea"/>
              <a:cs typeface="+mn-cs"/>
            </a:rPr>
            <a:t>などで、充当可能基金が増額したことによる影響が大きいためである。</a:t>
          </a:r>
          <a:endParaRPr lang="ja-JP" altLang="ja-JP" sz="1400">
            <a:effectLst/>
          </a:endParaRPr>
        </a:p>
        <a:p>
          <a:r>
            <a:rPr kumimoji="1" lang="ja-JP" altLang="ja-JP" sz="1100">
              <a:solidFill>
                <a:schemeClr val="dk1"/>
              </a:solidFill>
              <a:effectLst/>
              <a:latin typeface="+mn-lt"/>
              <a:ea typeface="+mn-ea"/>
              <a:cs typeface="+mn-cs"/>
            </a:rPr>
            <a:t>　また、令和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年度は繰上償還を実施しており、今後も効果的な繰上償還を実施する</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、財政健全化に努めていく。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長崎県五島市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ea"/>
              <a:ea typeface="+mn-ea"/>
              <a:cs typeface="+mn-cs"/>
            </a:rPr>
            <a:t>（増減理由）</a:t>
          </a:r>
          <a:endParaRPr lang="ja-JP" altLang="ja-JP" sz="1300">
            <a:effectLst/>
            <a:latin typeface="+mn-ea"/>
            <a:ea typeface="+mn-ea"/>
          </a:endParaRPr>
        </a:p>
        <a:p>
          <a:r>
            <a:rPr kumimoji="1" lang="ja-JP" altLang="ja-JP" sz="1300">
              <a:solidFill>
                <a:schemeClr val="dk1"/>
              </a:solidFill>
              <a:effectLst/>
              <a:latin typeface="+mn-ea"/>
              <a:ea typeface="+mn-ea"/>
              <a:cs typeface="+mn-cs"/>
            </a:rPr>
            <a:t>　令和</a:t>
          </a:r>
          <a:r>
            <a:rPr kumimoji="1" lang="en-US" altLang="ja-JP" sz="1300">
              <a:solidFill>
                <a:schemeClr val="dk1"/>
              </a:solidFill>
              <a:effectLst/>
              <a:latin typeface="+mn-ea"/>
              <a:ea typeface="+mn-ea"/>
              <a:cs typeface="+mn-cs"/>
            </a:rPr>
            <a:t>4</a:t>
          </a:r>
          <a:r>
            <a:rPr kumimoji="1" lang="ja-JP" altLang="ja-JP" sz="1300">
              <a:solidFill>
                <a:schemeClr val="dk1"/>
              </a:solidFill>
              <a:effectLst/>
              <a:latin typeface="+mn-ea"/>
              <a:ea typeface="+mn-ea"/>
              <a:cs typeface="+mn-cs"/>
            </a:rPr>
            <a:t>年度末の基金残高は、普通会計で</a:t>
          </a:r>
          <a:r>
            <a:rPr kumimoji="1" lang="en-US" altLang="ja-JP" sz="1300">
              <a:solidFill>
                <a:schemeClr val="dk1"/>
              </a:solidFill>
              <a:effectLst/>
              <a:latin typeface="+mn-ea"/>
              <a:ea typeface="+mn-ea"/>
              <a:cs typeface="+mn-cs"/>
            </a:rPr>
            <a:t>16,297</a:t>
          </a:r>
          <a:r>
            <a:rPr kumimoji="1" lang="ja-JP" altLang="ja-JP" sz="1300">
              <a:solidFill>
                <a:schemeClr val="dk1"/>
              </a:solidFill>
              <a:effectLst/>
              <a:latin typeface="+mn-ea"/>
              <a:ea typeface="+mn-ea"/>
              <a:cs typeface="+mn-cs"/>
            </a:rPr>
            <a:t>百万円となっており、前年度から</a:t>
          </a:r>
          <a:r>
            <a:rPr kumimoji="1" lang="en-US" altLang="ja-JP" sz="1300">
              <a:solidFill>
                <a:schemeClr val="dk1"/>
              </a:solidFill>
              <a:effectLst/>
              <a:latin typeface="+mn-ea"/>
              <a:ea typeface="+mn-ea"/>
              <a:cs typeface="+mn-cs"/>
            </a:rPr>
            <a:t>778</a:t>
          </a:r>
          <a:r>
            <a:rPr kumimoji="1" lang="ja-JP" altLang="ja-JP" sz="1300">
              <a:solidFill>
                <a:schemeClr val="dk1"/>
              </a:solidFill>
              <a:effectLst/>
              <a:latin typeface="+mn-ea"/>
              <a:ea typeface="+mn-ea"/>
              <a:cs typeface="+mn-cs"/>
            </a:rPr>
            <a:t>百万円増加している。</a:t>
          </a:r>
          <a:endParaRPr lang="ja-JP" altLang="ja-JP" sz="1300">
            <a:effectLst/>
            <a:latin typeface="+mn-ea"/>
            <a:ea typeface="+mn-ea"/>
          </a:endParaRPr>
        </a:p>
        <a:p>
          <a:r>
            <a:rPr kumimoji="1" lang="ja-JP" altLang="ja-JP" sz="1300">
              <a:solidFill>
                <a:schemeClr val="dk1"/>
              </a:solidFill>
              <a:effectLst/>
              <a:latin typeface="+mn-ea"/>
              <a:ea typeface="+mn-ea"/>
              <a:cs typeface="+mn-cs"/>
            </a:rPr>
            <a:t>　財政調整基金残高は</a:t>
          </a:r>
          <a:r>
            <a:rPr kumimoji="1" lang="en-US" altLang="ja-JP" sz="1300">
              <a:solidFill>
                <a:schemeClr val="dk1"/>
              </a:solidFill>
              <a:effectLst/>
              <a:latin typeface="+mn-ea"/>
              <a:ea typeface="+mn-ea"/>
              <a:cs typeface="+mn-cs"/>
            </a:rPr>
            <a:t>36</a:t>
          </a:r>
          <a:r>
            <a:rPr kumimoji="1" lang="ja-JP" altLang="ja-JP" sz="1300">
              <a:solidFill>
                <a:schemeClr val="dk1"/>
              </a:solidFill>
              <a:effectLst/>
              <a:latin typeface="+mn-ea"/>
              <a:ea typeface="+mn-ea"/>
              <a:cs typeface="+mn-cs"/>
            </a:rPr>
            <a:t>百万円</a:t>
          </a:r>
          <a:r>
            <a:rPr kumimoji="1" lang="ja-JP" altLang="en-US" sz="1300">
              <a:solidFill>
                <a:schemeClr val="dk1"/>
              </a:solidFill>
              <a:effectLst/>
              <a:latin typeface="+mn-ea"/>
              <a:ea typeface="+mn-ea"/>
              <a:cs typeface="+mn-cs"/>
            </a:rPr>
            <a:t>、</a:t>
          </a:r>
          <a:r>
            <a:rPr kumimoji="1" lang="ja-JP" altLang="ja-JP" sz="1300">
              <a:solidFill>
                <a:schemeClr val="dk1"/>
              </a:solidFill>
              <a:effectLst/>
              <a:latin typeface="+mn-ea"/>
              <a:ea typeface="+mn-ea"/>
              <a:cs typeface="+mn-cs"/>
            </a:rPr>
            <a:t>減債基金残高は</a:t>
          </a:r>
          <a:r>
            <a:rPr kumimoji="1" lang="en-US" altLang="ja-JP" sz="1300">
              <a:solidFill>
                <a:schemeClr val="dk1"/>
              </a:solidFill>
              <a:effectLst/>
              <a:latin typeface="+mn-ea"/>
              <a:ea typeface="+mn-ea"/>
              <a:cs typeface="+mn-cs"/>
            </a:rPr>
            <a:t>299</a:t>
          </a:r>
          <a:r>
            <a:rPr kumimoji="1" lang="ja-JP" altLang="ja-JP" sz="1300">
              <a:solidFill>
                <a:schemeClr val="dk1"/>
              </a:solidFill>
              <a:effectLst/>
              <a:latin typeface="+mn-ea"/>
              <a:ea typeface="+mn-ea"/>
              <a:cs typeface="+mn-cs"/>
            </a:rPr>
            <a:t>百万円増加した。また、今後の公共施設の整備に備え剰余金等を活用し公共施設整備等基金へ</a:t>
          </a:r>
          <a:r>
            <a:rPr kumimoji="1" lang="en-US" altLang="ja-JP" sz="1300">
              <a:solidFill>
                <a:schemeClr val="dk1"/>
              </a:solidFill>
              <a:effectLst/>
              <a:latin typeface="+mn-ea"/>
              <a:ea typeface="+mn-ea"/>
              <a:cs typeface="+mn-cs"/>
            </a:rPr>
            <a:t>280</a:t>
          </a:r>
          <a:r>
            <a:rPr kumimoji="1" lang="ja-JP" altLang="ja-JP" sz="1300">
              <a:solidFill>
                <a:schemeClr val="dk1"/>
              </a:solidFill>
              <a:effectLst/>
              <a:latin typeface="+mn-ea"/>
              <a:ea typeface="+mn-ea"/>
              <a:cs typeface="+mn-cs"/>
            </a:rPr>
            <a:t>百万円を積み立てたこと</a:t>
          </a:r>
          <a:r>
            <a:rPr kumimoji="1" lang="ja-JP" altLang="en-US" sz="1300">
              <a:solidFill>
                <a:schemeClr val="dk1"/>
              </a:solidFill>
              <a:effectLst/>
              <a:latin typeface="+mn-ea"/>
              <a:ea typeface="+mn-ea"/>
              <a:cs typeface="+mn-cs"/>
            </a:rPr>
            <a:t>、ふるさと納税寄附金額が増加したことによる基金積立額の増加</a:t>
          </a:r>
          <a:r>
            <a:rPr kumimoji="1" lang="ja-JP" altLang="ja-JP" sz="1300">
              <a:solidFill>
                <a:schemeClr val="dk1"/>
              </a:solidFill>
              <a:effectLst/>
              <a:latin typeface="+mn-ea"/>
              <a:ea typeface="+mn-ea"/>
              <a:cs typeface="+mn-cs"/>
            </a:rPr>
            <a:t>などが主な要因である。</a:t>
          </a:r>
          <a:endParaRPr lang="ja-JP" altLang="ja-JP" sz="1300">
            <a:effectLst/>
            <a:latin typeface="+mn-ea"/>
            <a:ea typeface="+mn-ea"/>
          </a:endParaRPr>
        </a:p>
        <a:p>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mn-ea"/>
            <a:ea typeface="+mn-ea"/>
            <a:cs typeface="+mn-cs"/>
          </a:endParaRPr>
        </a:p>
        <a:p>
          <a:r>
            <a:rPr kumimoji="1" lang="ja-JP" altLang="ja-JP" sz="1300">
              <a:solidFill>
                <a:schemeClr val="dk1"/>
              </a:solidFill>
              <a:effectLst/>
              <a:latin typeface="+mn-ea"/>
              <a:ea typeface="+mn-ea"/>
              <a:cs typeface="+mn-cs"/>
            </a:rPr>
            <a:t>（今後の方針）</a:t>
          </a:r>
          <a:endParaRPr lang="ja-JP" altLang="ja-JP" sz="1300">
            <a:effectLst/>
            <a:latin typeface="+mn-ea"/>
            <a:ea typeface="+mn-ea"/>
          </a:endParaRPr>
        </a:p>
        <a:p>
          <a:pPr eaLnBrk="1" fontAlgn="auto" latinLnBrk="0" hangingPunct="1"/>
          <a:r>
            <a:rPr kumimoji="1" lang="ja-JP" altLang="ja-JP" sz="1300">
              <a:solidFill>
                <a:schemeClr val="dk1"/>
              </a:solidFill>
              <a:effectLst/>
              <a:latin typeface="+mn-ea"/>
              <a:ea typeface="+mn-ea"/>
              <a:cs typeface="+mn-cs"/>
            </a:rPr>
            <a:t>　予期せぬ災害や市税の減収への対応に加え、老朽化が進む公共施設の整備など、今後の財政需要の増大にも対応するため、各基金の目的に沿った積立、取崩を行っていき、基金残高については維持をしていく方針である。</a:t>
          </a:r>
          <a:endParaRPr lang="ja-JP" altLang="ja-JP" sz="1300">
            <a:effectLst/>
            <a:latin typeface="+mn-ea"/>
            <a:ea typeface="+mn-ea"/>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mn-ea"/>
              <a:ea typeface="+mn-ea"/>
              <a:cs typeface="+mn-cs"/>
            </a:rPr>
            <a:t>（基金の使途）</a:t>
          </a:r>
        </a:p>
        <a:p>
          <a:r>
            <a:rPr kumimoji="1" lang="ja-JP" altLang="en-US" sz="1200">
              <a:solidFill>
                <a:schemeClr val="dk1"/>
              </a:solidFill>
              <a:effectLst/>
              <a:latin typeface="+mn-ea"/>
              <a:ea typeface="+mn-ea"/>
              <a:cs typeface="+mn-cs"/>
            </a:rPr>
            <a:t>公共施設整備等基金：公共施設の整備</a:t>
          </a:r>
        </a:p>
        <a:p>
          <a:r>
            <a:rPr kumimoji="1" lang="ja-JP" altLang="en-US" sz="1200">
              <a:solidFill>
                <a:schemeClr val="dk1"/>
              </a:solidFill>
              <a:effectLst/>
              <a:latin typeface="+mn-ea"/>
              <a:ea typeface="+mn-ea"/>
              <a:cs typeface="+mn-cs"/>
            </a:rPr>
            <a:t>合併市町村振興基金：住民の連携の強化又は地域振興に資する事業</a:t>
          </a:r>
        </a:p>
        <a:p>
          <a:r>
            <a:rPr kumimoji="1" lang="ja-JP" altLang="en-US" sz="1200">
              <a:solidFill>
                <a:schemeClr val="dk1"/>
              </a:solidFill>
              <a:effectLst/>
              <a:latin typeface="+mn-ea"/>
              <a:ea typeface="+mn-ea"/>
              <a:cs typeface="+mn-cs"/>
            </a:rPr>
            <a:t>まちづくり基金：新市建設計画に定められた地域振興に関する事業</a:t>
          </a:r>
        </a:p>
        <a:p>
          <a:r>
            <a:rPr kumimoji="1" lang="ja-JP" altLang="en-US" sz="1200">
              <a:solidFill>
                <a:schemeClr val="dk1"/>
              </a:solidFill>
              <a:effectLst/>
              <a:latin typeface="+mn-ea"/>
              <a:ea typeface="+mn-ea"/>
              <a:cs typeface="+mn-cs"/>
            </a:rPr>
            <a:t>地域福祉基金：地域福祉の向上を図るため</a:t>
          </a:r>
        </a:p>
        <a:p>
          <a:r>
            <a:rPr kumimoji="1" lang="ja-JP" altLang="en-US" sz="1200">
              <a:solidFill>
                <a:schemeClr val="dk1"/>
              </a:solidFill>
              <a:effectLst/>
              <a:latin typeface="+mn-ea"/>
              <a:ea typeface="+mn-ea"/>
              <a:cs typeface="+mn-cs"/>
            </a:rPr>
            <a:t>ふるさとづくり基金：多様な人々の参加による個性豊かで活力あるふるさとづくりに資するため</a:t>
          </a:r>
        </a:p>
        <a:p>
          <a:endParaRPr kumimoji="1" lang="ja-JP" altLang="en-US" sz="1200">
            <a:solidFill>
              <a:schemeClr val="dk1"/>
            </a:solidFill>
            <a:effectLst/>
            <a:latin typeface="+mn-ea"/>
            <a:ea typeface="+mn-ea"/>
            <a:cs typeface="+mn-cs"/>
          </a:endParaRPr>
        </a:p>
        <a:p>
          <a:r>
            <a:rPr kumimoji="1" lang="ja-JP" altLang="en-US" sz="1200">
              <a:solidFill>
                <a:schemeClr val="dk1"/>
              </a:solidFill>
              <a:effectLst/>
              <a:latin typeface="+mn-ea"/>
              <a:ea typeface="+mn-ea"/>
              <a:cs typeface="+mn-cs"/>
            </a:rPr>
            <a:t>（増減理由）</a:t>
          </a:r>
        </a:p>
        <a:p>
          <a:r>
            <a:rPr kumimoji="1" lang="ja-JP" altLang="en-US" sz="1200">
              <a:solidFill>
                <a:schemeClr val="dk1"/>
              </a:solidFill>
              <a:effectLst/>
              <a:latin typeface="+mn-ea"/>
              <a:ea typeface="+mn-ea"/>
              <a:cs typeface="+mn-cs"/>
            </a:rPr>
            <a:t>公共施設整備等基金：今後の公共施設の整備に備え</a:t>
          </a:r>
          <a:r>
            <a:rPr kumimoji="1" lang="en-US" altLang="ja-JP" sz="1200">
              <a:solidFill>
                <a:schemeClr val="dk1"/>
              </a:solidFill>
              <a:effectLst/>
              <a:latin typeface="+mn-ea"/>
              <a:ea typeface="+mn-ea"/>
              <a:cs typeface="+mn-cs"/>
            </a:rPr>
            <a:t>280</a:t>
          </a:r>
          <a:r>
            <a:rPr kumimoji="1" lang="ja-JP" altLang="en-US" sz="1200">
              <a:solidFill>
                <a:schemeClr val="dk1"/>
              </a:solidFill>
              <a:effectLst/>
              <a:latin typeface="+mn-ea"/>
              <a:ea typeface="+mn-ea"/>
              <a:cs typeface="+mn-cs"/>
            </a:rPr>
            <a:t>百万円を積み立てたことによる増加</a:t>
          </a:r>
        </a:p>
        <a:p>
          <a:r>
            <a:rPr kumimoji="1" lang="ja-JP" altLang="en-US" sz="1200">
              <a:solidFill>
                <a:schemeClr val="dk1"/>
              </a:solidFill>
              <a:effectLst/>
              <a:latin typeface="+mn-ea"/>
              <a:ea typeface="+mn-ea"/>
              <a:cs typeface="+mn-cs"/>
            </a:rPr>
            <a:t>合併市町村振興基金：基金利子の積み立てにより</a:t>
          </a:r>
          <a:r>
            <a:rPr kumimoji="1" lang="en-US" altLang="ja-JP" sz="1200">
              <a:solidFill>
                <a:schemeClr val="dk1"/>
              </a:solidFill>
              <a:effectLst/>
              <a:latin typeface="+mn-ea"/>
              <a:ea typeface="+mn-ea"/>
              <a:cs typeface="+mn-cs"/>
            </a:rPr>
            <a:t>4</a:t>
          </a:r>
          <a:r>
            <a:rPr kumimoji="1" lang="ja-JP" altLang="en-US" sz="1200">
              <a:solidFill>
                <a:schemeClr val="dk1"/>
              </a:solidFill>
              <a:effectLst/>
              <a:latin typeface="+mn-ea"/>
              <a:ea typeface="+mn-ea"/>
              <a:cs typeface="+mn-cs"/>
            </a:rPr>
            <a:t>百万円増加</a:t>
          </a:r>
        </a:p>
        <a:p>
          <a:r>
            <a:rPr kumimoji="1" lang="ja-JP" altLang="en-US" sz="1200">
              <a:solidFill>
                <a:schemeClr val="dk1"/>
              </a:solidFill>
              <a:effectLst/>
              <a:latin typeface="+mn-ea"/>
              <a:ea typeface="+mn-ea"/>
              <a:cs typeface="+mn-cs"/>
            </a:rPr>
            <a:t>まちづくり基金：過疎ソフト基金併用型事業への活用等により</a:t>
          </a:r>
          <a:r>
            <a:rPr kumimoji="1" lang="en-US" altLang="ja-JP" sz="1200">
              <a:solidFill>
                <a:schemeClr val="dk1"/>
              </a:solidFill>
              <a:effectLst/>
              <a:latin typeface="+mn-ea"/>
              <a:ea typeface="+mn-ea"/>
              <a:cs typeface="+mn-cs"/>
            </a:rPr>
            <a:t>43</a:t>
          </a:r>
          <a:r>
            <a:rPr kumimoji="1" lang="ja-JP" altLang="en-US" sz="1200">
              <a:solidFill>
                <a:schemeClr val="dk1"/>
              </a:solidFill>
              <a:effectLst/>
              <a:latin typeface="+mn-ea"/>
              <a:ea typeface="+mn-ea"/>
              <a:cs typeface="+mn-cs"/>
            </a:rPr>
            <a:t>百万円減少</a:t>
          </a:r>
        </a:p>
        <a:p>
          <a:r>
            <a:rPr kumimoji="1" lang="ja-JP" altLang="en-US" sz="1200">
              <a:solidFill>
                <a:schemeClr val="dk1"/>
              </a:solidFill>
              <a:effectLst/>
              <a:latin typeface="+mn-ea"/>
              <a:ea typeface="+mn-ea"/>
              <a:cs typeface="+mn-cs"/>
            </a:rPr>
            <a:t>地域福祉基金：乳幼児福祉医療費への一部活用により</a:t>
          </a:r>
          <a:r>
            <a:rPr kumimoji="1" lang="en-US" altLang="ja-JP" sz="1200">
              <a:solidFill>
                <a:schemeClr val="dk1"/>
              </a:solidFill>
              <a:effectLst/>
              <a:latin typeface="+mn-ea"/>
              <a:ea typeface="+mn-ea"/>
              <a:cs typeface="+mn-cs"/>
            </a:rPr>
            <a:t>1</a:t>
          </a:r>
          <a:r>
            <a:rPr kumimoji="1" lang="ja-JP" altLang="en-US" sz="1200">
              <a:solidFill>
                <a:schemeClr val="dk1"/>
              </a:solidFill>
              <a:effectLst/>
              <a:latin typeface="+mn-ea"/>
              <a:ea typeface="+mn-ea"/>
              <a:cs typeface="+mn-cs"/>
            </a:rPr>
            <a:t>百万円減少</a:t>
          </a:r>
        </a:p>
        <a:p>
          <a:r>
            <a:rPr kumimoji="1" lang="ja-JP" altLang="en-US" sz="1200">
              <a:solidFill>
                <a:schemeClr val="dk1"/>
              </a:solidFill>
              <a:effectLst/>
              <a:latin typeface="+mn-ea"/>
              <a:ea typeface="+mn-ea"/>
              <a:cs typeface="+mn-cs"/>
            </a:rPr>
            <a:t>ふるさとづくり基金：ふるさとづくり寄附金事業へ財源充当として</a:t>
          </a:r>
          <a:r>
            <a:rPr kumimoji="1" lang="en-US" altLang="ja-JP" sz="1200">
              <a:solidFill>
                <a:schemeClr val="dk1"/>
              </a:solidFill>
              <a:effectLst/>
              <a:latin typeface="+mn-ea"/>
              <a:ea typeface="+mn-ea"/>
              <a:cs typeface="+mn-cs"/>
            </a:rPr>
            <a:t>415</a:t>
          </a:r>
          <a:r>
            <a:rPr kumimoji="1" lang="ja-JP" altLang="en-US" sz="1200">
              <a:solidFill>
                <a:schemeClr val="dk1"/>
              </a:solidFill>
              <a:effectLst/>
              <a:latin typeface="+mn-ea"/>
              <a:ea typeface="+mn-ea"/>
              <a:cs typeface="+mn-cs"/>
            </a:rPr>
            <a:t>百万円を取り崩したものの、寄附額が</a:t>
          </a:r>
          <a:r>
            <a:rPr kumimoji="1" lang="en-US" altLang="ja-JP" sz="1200">
              <a:solidFill>
                <a:schemeClr val="dk1"/>
              </a:solidFill>
              <a:effectLst/>
              <a:latin typeface="+mn-ea"/>
              <a:ea typeface="+mn-ea"/>
              <a:cs typeface="+mn-cs"/>
            </a:rPr>
            <a:t>640</a:t>
          </a:r>
          <a:r>
            <a:rPr kumimoji="1" lang="ja-JP" altLang="en-US" sz="1200">
              <a:solidFill>
                <a:schemeClr val="dk1"/>
              </a:solidFill>
              <a:effectLst/>
              <a:latin typeface="+mn-ea"/>
              <a:ea typeface="+mn-ea"/>
              <a:cs typeface="+mn-cs"/>
            </a:rPr>
            <a:t>百万円となったことによる増加</a:t>
          </a:r>
        </a:p>
        <a:p>
          <a:endParaRPr kumimoji="1" lang="ja-JP" altLang="en-US" sz="1200">
            <a:solidFill>
              <a:schemeClr val="dk1"/>
            </a:solidFill>
            <a:effectLst/>
            <a:latin typeface="+mn-ea"/>
            <a:ea typeface="+mn-ea"/>
            <a:cs typeface="+mn-cs"/>
          </a:endParaRPr>
        </a:p>
        <a:p>
          <a:r>
            <a:rPr kumimoji="1" lang="ja-JP" altLang="en-US" sz="1200">
              <a:solidFill>
                <a:schemeClr val="dk1"/>
              </a:solidFill>
              <a:effectLst/>
              <a:latin typeface="+mn-ea"/>
              <a:ea typeface="+mn-ea"/>
              <a:cs typeface="+mn-cs"/>
            </a:rPr>
            <a:t>（今後の方針）</a:t>
          </a:r>
        </a:p>
        <a:p>
          <a:r>
            <a:rPr kumimoji="1" lang="ja-JP" altLang="en-US" sz="1200">
              <a:solidFill>
                <a:schemeClr val="dk1"/>
              </a:solidFill>
              <a:effectLst/>
              <a:latin typeface="+mn-ea"/>
              <a:ea typeface="+mn-ea"/>
              <a:cs typeface="+mn-cs"/>
            </a:rPr>
            <a:t>　今後も各基金の目的に沿った積立、取崩を行っていき、基金残高については維持をしていく方針である。</a:t>
          </a:r>
        </a:p>
        <a:p>
          <a:endParaRPr kumimoji="1" lang="en-US" altLang="ja-JP" sz="1200">
            <a:solidFill>
              <a:schemeClr val="dk1"/>
            </a:solidFill>
            <a:effectLst/>
            <a:latin typeface="+mn-ea"/>
            <a:ea typeface="+mn-ea"/>
            <a:cs typeface="+mn-cs"/>
          </a:endParaRPr>
        </a:p>
        <a:p>
          <a:endParaRPr kumimoji="1" lang="en-US" altLang="ja-JP" sz="12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ea"/>
              <a:ea typeface="+mn-ea"/>
              <a:cs typeface="+mn-cs"/>
            </a:rPr>
            <a:t>（増減理由）</a:t>
          </a:r>
          <a:endParaRPr lang="ja-JP" altLang="ja-JP" sz="1300">
            <a:effectLst/>
            <a:latin typeface="+mn-ea"/>
            <a:ea typeface="+mn-ea"/>
          </a:endParaRPr>
        </a:p>
        <a:p>
          <a:r>
            <a:rPr kumimoji="1" lang="ja-JP" altLang="ja-JP" sz="1300">
              <a:solidFill>
                <a:schemeClr val="dk1"/>
              </a:solidFill>
              <a:effectLst/>
              <a:latin typeface="+mn-ea"/>
              <a:ea typeface="+mn-ea"/>
              <a:cs typeface="+mn-cs"/>
            </a:rPr>
            <a:t>　令和</a:t>
          </a:r>
          <a:r>
            <a:rPr kumimoji="1" lang="en-US" altLang="ja-JP" sz="1300">
              <a:solidFill>
                <a:schemeClr val="dk1"/>
              </a:solidFill>
              <a:effectLst/>
              <a:latin typeface="+mn-ea"/>
              <a:ea typeface="+mn-ea"/>
              <a:cs typeface="+mn-cs"/>
            </a:rPr>
            <a:t>4</a:t>
          </a:r>
          <a:r>
            <a:rPr kumimoji="1" lang="ja-JP" altLang="ja-JP" sz="1300">
              <a:solidFill>
                <a:schemeClr val="dk1"/>
              </a:solidFill>
              <a:effectLst/>
              <a:latin typeface="+mn-ea"/>
              <a:ea typeface="+mn-ea"/>
              <a:cs typeface="+mn-cs"/>
            </a:rPr>
            <a:t>年度末の基金残高は、</a:t>
          </a:r>
          <a:r>
            <a:rPr kumimoji="1" lang="en-US" altLang="ja-JP" sz="1300">
              <a:solidFill>
                <a:schemeClr val="dk1"/>
              </a:solidFill>
              <a:effectLst/>
              <a:latin typeface="+mn-ea"/>
              <a:ea typeface="+mn-ea"/>
              <a:cs typeface="+mn-cs"/>
            </a:rPr>
            <a:t>3,853</a:t>
          </a:r>
          <a:r>
            <a:rPr kumimoji="1" lang="ja-JP" altLang="ja-JP" sz="1300">
              <a:solidFill>
                <a:schemeClr val="dk1"/>
              </a:solidFill>
              <a:effectLst/>
              <a:latin typeface="+mn-ea"/>
              <a:ea typeface="+mn-ea"/>
              <a:cs typeface="+mn-cs"/>
            </a:rPr>
            <a:t>百万円となっており、前年度から</a:t>
          </a:r>
          <a:r>
            <a:rPr kumimoji="1" lang="en-US" altLang="ja-JP" sz="1300">
              <a:solidFill>
                <a:schemeClr val="dk1"/>
              </a:solidFill>
              <a:effectLst/>
              <a:latin typeface="+mn-ea"/>
              <a:ea typeface="+mn-ea"/>
              <a:cs typeface="+mn-cs"/>
            </a:rPr>
            <a:t>36</a:t>
          </a:r>
          <a:r>
            <a:rPr kumimoji="1" lang="ja-JP" altLang="ja-JP" sz="1300">
              <a:solidFill>
                <a:schemeClr val="dk1"/>
              </a:solidFill>
              <a:effectLst/>
              <a:latin typeface="+mn-ea"/>
              <a:ea typeface="+mn-ea"/>
              <a:cs typeface="+mn-cs"/>
            </a:rPr>
            <a:t>百万円増加している。</a:t>
          </a:r>
          <a:endParaRPr lang="ja-JP" altLang="ja-JP" sz="1300">
            <a:effectLst/>
            <a:latin typeface="+mn-ea"/>
            <a:ea typeface="+mn-ea"/>
          </a:endParaRPr>
        </a:p>
        <a:p>
          <a:r>
            <a:rPr kumimoji="1" lang="ja-JP" altLang="ja-JP" sz="1300">
              <a:solidFill>
                <a:schemeClr val="dk1"/>
              </a:solidFill>
              <a:effectLst/>
              <a:latin typeface="+mn-ea"/>
              <a:ea typeface="+mn-ea"/>
              <a:cs typeface="+mn-cs"/>
            </a:rPr>
            <a:t>　前年度決算剰余金による積立てなどから、積立額</a:t>
          </a:r>
          <a:r>
            <a:rPr kumimoji="1" lang="en-US" altLang="ja-JP" sz="1300">
              <a:solidFill>
                <a:schemeClr val="dk1"/>
              </a:solidFill>
              <a:effectLst/>
              <a:latin typeface="+mn-ea"/>
              <a:ea typeface="+mn-ea"/>
              <a:cs typeface="+mn-cs"/>
            </a:rPr>
            <a:t>36</a:t>
          </a:r>
          <a:r>
            <a:rPr kumimoji="1" lang="ja-JP" altLang="ja-JP" sz="1300">
              <a:solidFill>
                <a:schemeClr val="dk1"/>
              </a:solidFill>
              <a:effectLst/>
              <a:latin typeface="+mn-ea"/>
              <a:ea typeface="+mn-ea"/>
              <a:cs typeface="+mn-cs"/>
            </a:rPr>
            <a:t>百万円、取崩額</a:t>
          </a:r>
          <a:r>
            <a:rPr kumimoji="1" lang="en-US" altLang="ja-JP" sz="1300">
              <a:solidFill>
                <a:schemeClr val="dk1"/>
              </a:solidFill>
              <a:effectLst/>
              <a:latin typeface="+mn-ea"/>
              <a:ea typeface="+mn-ea"/>
              <a:cs typeface="+mn-cs"/>
            </a:rPr>
            <a:t>0</a:t>
          </a:r>
          <a:r>
            <a:rPr kumimoji="1" lang="ja-JP" altLang="ja-JP" sz="1300">
              <a:solidFill>
                <a:schemeClr val="dk1"/>
              </a:solidFill>
              <a:effectLst/>
              <a:latin typeface="+mn-ea"/>
              <a:ea typeface="+mn-ea"/>
              <a:cs typeface="+mn-cs"/>
            </a:rPr>
            <a:t>百万円、差引</a:t>
          </a:r>
          <a:r>
            <a:rPr kumimoji="1" lang="en-US" altLang="ja-JP" sz="1300">
              <a:solidFill>
                <a:schemeClr val="dk1"/>
              </a:solidFill>
              <a:effectLst/>
              <a:latin typeface="+mn-ea"/>
              <a:ea typeface="+mn-ea"/>
              <a:cs typeface="+mn-cs"/>
            </a:rPr>
            <a:t>36</a:t>
          </a:r>
          <a:r>
            <a:rPr kumimoji="1" lang="ja-JP" altLang="ja-JP" sz="1300">
              <a:solidFill>
                <a:schemeClr val="dk1"/>
              </a:solidFill>
              <a:effectLst/>
              <a:latin typeface="+mn-ea"/>
              <a:ea typeface="+mn-ea"/>
              <a:cs typeface="+mn-cs"/>
            </a:rPr>
            <a:t>百万円の増加となった。</a:t>
          </a:r>
          <a:endParaRPr lang="ja-JP" altLang="ja-JP" sz="1300">
            <a:effectLst/>
            <a:latin typeface="+mn-ea"/>
            <a:ea typeface="+mn-ea"/>
          </a:endParaRPr>
        </a:p>
        <a:p>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mn-ea"/>
            <a:ea typeface="+mn-ea"/>
            <a:cs typeface="+mn-cs"/>
          </a:endParaRPr>
        </a:p>
        <a:p>
          <a:r>
            <a:rPr kumimoji="1" lang="ja-JP" altLang="ja-JP" sz="1300">
              <a:solidFill>
                <a:schemeClr val="dk1"/>
              </a:solidFill>
              <a:effectLst/>
              <a:latin typeface="+mn-ea"/>
              <a:ea typeface="+mn-ea"/>
              <a:cs typeface="+mn-cs"/>
            </a:rPr>
            <a:t>（今後の方針）</a:t>
          </a:r>
          <a:endParaRPr lang="ja-JP" altLang="ja-JP" sz="1300">
            <a:effectLst/>
            <a:latin typeface="+mn-ea"/>
            <a:ea typeface="+mn-ea"/>
          </a:endParaRPr>
        </a:p>
        <a:p>
          <a:pPr eaLnBrk="1" fontAlgn="auto" latinLnBrk="0" hangingPunct="1"/>
          <a:r>
            <a:rPr kumimoji="1" lang="ja-JP" altLang="ja-JP" sz="1300">
              <a:solidFill>
                <a:schemeClr val="dk1"/>
              </a:solidFill>
              <a:effectLst/>
              <a:latin typeface="+mn-ea"/>
              <a:ea typeface="+mn-ea"/>
              <a:cs typeface="+mn-cs"/>
            </a:rPr>
            <a:t>　予期せぬ災害や市税の減収への対応に加え、老朽化が進む公共施設の整備など、今後の財政需要の増大にも対応するため、基金残高については維持をしていく方針である。</a:t>
          </a:r>
          <a:endParaRPr lang="ja-JP" altLang="ja-JP" sz="1300">
            <a:effectLst/>
            <a:latin typeface="+mn-ea"/>
            <a:ea typeface="+mn-ea"/>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ea"/>
              <a:ea typeface="+mn-ea"/>
              <a:cs typeface="+mn-cs"/>
            </a:rPr>
            <a:t>（増減理由）</a:t>
          </a:r>
          <a:endParaRPr lang="ja-JP" altLang="ja-JP" sz="1300">
            <a:effectLst/>
            <a:latin typeface="+mn-ea"/>
            <a:ea typeface="+mn-ea"/>
          </a:endParaRPr>
        </a:p>
        <a:p>
          <a:r>
            <a:rPr kumimoji="1" lang="ja-JP" altLang="ja-JP" sz="1300">
              <a:solidFill>
                <a:schemeClr val="dk1"/>
              </a:solidFill>
              <a:effectLst/>
              <a:latin typeface="+mn-ea"/>
              <a:ea typeface="+mn-ea"/>
              <a:cs typeface="+mn-cs"/>
            </a:rPr>
            <a:t>　令和</a:t>
          </a:r>
          <a:r>
            <a:rPr kumimoji="1" lang="en-US" altLang="ja-JP" sz="1300">
              <a:solidFill>
                <a:schemeClr val="dk1"/>
              </a:solidFill>
              <a:effectLst/>
              <a:latin typeface="+mn-ea"/>
              <a:ea typeface="+mn-ea"/>
              <a:cs typeface="+mn-cs"/>
            </a:rPr>
            <a:t>4</a:t>
          </a:r>
          <a:r>
            <a:rPr kumimoji="1" lang="ja-JP" altLang="ja-JP" sz="1300">
              <a:solidFill>
                <a:schemeClr val="dk1"/>
              </a:solidFill>
              <a:effectLst/>
              <a:latin typeface="+mn-ea"/>
              <a:ea typeface="+mn-ea"/>
              <a:cs typeface="+mn-cs"/>
            </a:rPr>
            <a:t>年度末の基金残高は、</a:t>
          </a:r>
          <a:r>
            <a:rPr kumimoji="1" lang="en-US" altLang="ja-JP" sz="1300">
              <a:solidFill>
                <a:schemeClr val="dk1"/>
              </a:solidFill>
              <a:effectLst/>
              <a:latin typeface="+mn-ea"/>
              <a:ea typeface="+mn-ea"/>
              <a:cs typeface="+mn-cs"/>
            </a:rPr>
            <a:t>2,554</a:t>
          </a:r>
          <a:r>
            <a:rPr kumimoji="1" lang="ja-JP" altLang="ja-JP" sz="1300">
              <a:solidFill>
                <a:schemeClr val="dk1"/>
              </a:solidFill>
              <a:effectLst/>
              <a:latin typeface="+mn-ea"/>
              <a:ea typeface="+mn-ea"/>
              <a:cs typeface="+mn-cs"/>
            </a:rPr>
            <a:t>百万円となっており、前年度から</a:t>
          </a:r>
          <a:r>
            <a:rPr kumimoji="1" lang="en-US" altLang="ja-JP" sz="1300">
              <a:solidFill>
                <a:schemeClr val="dk1"/>
              </a:solidFill>
              <a:effectLst/>
              <a:latin typeface="+mn-ea"/>
              <a:ea typeface="+mn-ea"/>
              <a:cs typeface="+mn-cs"/>
            </a:rPr>
            <a:t>299</a:t>
          </a:r>
          <a:r>
            <a:rPr kumimoji="1" lang="ja-JP" altLang="ja-JP" sz="1300">
              <a:solidFill>
                <a:schemeClr val="dk1"/>
              </a:solidFill>
              <a:effectLst/>
              <a:latin typeface="+mn-ea"/>
              <a:ea typeface="+mn-ea"/>
              <a:cs typeface="+mn-cs"/>
            </a:rPr>
            <a:t>百万円増加している。</a:t>
          </a:r>
          <a:endParaRPr lang="ja-JP" altLang="ja-JP" sz="1300">
            <a:effectLst/>
            <a:latin typeface="+mn-ea"/>
            <a:ea typeface="+mn-ea"/>
          </a:endParaRPr>
        </a:p>
        <a:p>
          <a:r>
            <a:rPr kumimoji="1" lang="ja-JP" altLang="ja-JP" sz="1300">
              <a:solidFill>
                <a:schemeClr val="dk1"/>
              </a:solidFill>
              <a:effectLst/>
              <a:latin typeface="+mn-ea"/>
              <a:ea typeface="+mn-ea"/>
              <a:cs typeface="+mn-cs"/>
            </a:rPr>
            <a:t>　</a:t>
          </a:r>
          <a:r>
            <a:rPr kumimoji="1" lang="ja-JP" altLang="en-US" sz="1300">
              <a:solidFill>
                <a:schemeClr val="dk1"/>
              </a:solidFill>
              <a:effectLst/>
              <a:latin typeface="+mn-ea"/>
              <a:ea typeface="+mn-ea"/>
              <a:cs typeface="+mn-cs"/>
            </a:rPr>
            <a:t>余剰金による積立てなどから、</a:t>
          </a:r>
          <a:r>
            <a:rPr kumimoji="1" lang="ja-JP" altLang="ja-JP" sz="1300">
              <a:solidFill>
                <a:schemeClr val="dk1"/>
              </a:solidFill>
              <a:effectLst/>
              <a:latin typeface="+mn-ea"/>
              <a:ea typeface="+mn-ea"/>
              <a:cs typeface="+mn-cs"/>
            </a:rPr>
            <a:t>積立額</a:t>
          </a:r>
          <a:r>
            <a:rPr kumimoji="1" lang="en-US" altLang="ja-JP" sz="1300">
              <a:solidFill>
                <a:schemeClr val="dk1"/>
              </a:solidFill>
              <a:effectLst/>
              <a:latin typeface="+mn-ea"/>
              <a:ea typeface="+mn-ea"/>
              <a:cs typeface="+mn-cs"/>
            </a:rPr>
            <a:t>303</a:t>
          </a:r>
          <a:r>
            <a:rPr kumimoji="1" lang="ja-JP" altLang="ja-JP" sz="1300">
              <a:solidFill>
                <a:schemeClr val="dk1"/>
              </a:solidFill>
              <a:effectLst/>
              <a:latin typeface="+mn-ea"/>
              <a:ea typeface="+mn-ea"/>
              <a:cs typeface="+mn-cs"/>
            </a:rPr>
            <a:t>百万円、取崩額</a:t>
          </a:r>
          <a:r>
            <a:rPr kumimoji="1" lang="en-US" altLang="ja-JP" sz="1300">
              <a:solidFill>
                <a:schemeClr val="dk1"/>
              </a:solidFill>
              <a:effectLst/>
              <a:latin typeface="+mn-ea"/>
              <a:ea typeface="+mn-ea"/>
              <a:cs typeface="+mn-cs"/>
            </a:rPr>
            <a:t>4</a:t>
          </a:r>
          <a:r>
            <a:rPr kumimoji="1" lang="ja-JP" altLang="ja-JP" sz="1300">
              <a:solidFill>
                <a:schemeClr val="dk1"/>
              </a:solidFill>
              <a:effectLst/>
              <a:latin typeface="+mn-ea"/>
              <a:ea typeface="+mn-ea"/>
              <a:cs typeface="+mn-cs"/>
            </a:rPr>
            <a:t>百万円、差引</a:t>
          </a:r>
          <a:r>
            <a:rPr kumimoji="1" lang="en-US" altLang="ja-JP" sz="1300">
              <a:solidFill>
                <a:schemeClr val="dk1"/>
              </a:solidFill>
              <a:effectLst/>
              <a:latin typeface="+mn-ea"/>
              <a:ea typeface="+mn-ea"/>
              <a:cs typeface="+mn-cs"/>
            </a:rPr>
            <a:t>299</a:t>
          </a:r>
          <a:r>
            <a:rPr kumimoji="1" lang="ja-JP" altLang="ja-JP" sz="1300">
              <a:solidFill>
                <a:schemeClr val="dk1"/>
              </a:solidFill>
              <a:effectLst/>
              <a:latin typeface="+mn-ea"/>
              <a:ea typeface="+mn-ea"/>
              <a:cs typeface="+mn-cs"/>
            </a:rPr>
            <a:t>百万円の増加となった。</a:t>
          </a:r>
          <a:endParaRPr lang="ja-JP" altLang="ja-JP" sz="1300">
            <a:effectLst/>
            <a:latin typeface="+mn-ea"/>
            <a:ea typeface="+mn-ea"/>
          </a:endParaRPr>
        </a:p>
        <a:p>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mn-ea"/>
            <a:ea typeface="+mn-ea"/>
            <a:cs typeface="+mn-cs"/>
          </a:endParaRPr>
        </a:p>
        <a:p>
          <a:r>
            <a:rPr kumimoji="1" lang="ja-JP" altLang="ja-JP" sz="1300">
              <a:solidFill>
                <a:schemeClr val="dk1"/>
              </a:solidFill>
              <a:effectLst/>
              <a:latin typeface="+mn-ea"/>
              <a:ea typeface="+mn-ea"/>
              <a:cs typeface="+mn-cs"/>
            </a:rPr>
            <a:t>（今後の方針）</a:t>
          </a:r>
          <a:endParaRPr lang="ja-JP" altLang="ja-JP" sz="1300">
            <a:effectLst/>
            <a:latin typeface="+mn-ea"/>
            <a:ea typeface="+mn-ea"/>
          </a:endParaRPr>
        </a:p>
        <a:p>
          <a:pPr eaLnBrk="1" fontAlgn="auto" latinLnBrk="0" hangingPunct="1"/>
          <a:r>
            <a:rPr kumimoji="1" lang="ja-JP" altLang="ja-JP" sz="1300">
              <a:solidFill>
                <a:schemeClr val="dk1"/>
              </a:solidFill>
              <a:effectLst/>
              <a:latin typeface="+mn-ea"/>
              <a:ea typeface="+mn-ea"/>
              <a:cs typeface="+mn-cs"/>
            </a:rPr>
            <a:t>　繰上償還等に備えるため、基金残高については維持をしていく方針である。</a:t>
          </a:r>
          <a:endParaRPr lang="ja-JP" altLang="ja-JP" sz="1300">
            <a:effectLst/>
            <a:latin typeface="+mn-ea"/>
            <a:ea typeface="+mn-ea"/>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223B73C0-AC4A-448C-9825-C0EB2DA8673B}"/>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15848FDB-2AE7-4ED9-9F44-89296100FFA9}"/>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F60B270E-FE95-418B-984C-BFAEE2D5D8C4}"/>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C79CBE69-7202-4195-AE44-114BDAE552C4}"/>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長崎県五島市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B3B48499-660F-4A97-A576-85086468C229}"/>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82697489-824C-445E-99A0-DDADA1316322}"/>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F4E30783-66D2-426B-9958-09CABE95C889}"/>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47DF1E3B-1430-4F2B-B7E4-FEC5157D2C9C}"/>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E2F8F0DD-4233-48AB-8B43-31A6509E55C3}"/>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EEEBE6D4-BE04-4467-A344-286B6A8C7CCF}"/>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35,025
34,749
420.12
34,702,522
33,469,529
842,138
16,546,061
37,087,944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F88995A9-39E0-4410-8961-AB478146B805}"/>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AEE7F293-807B-496D-9537-6EA9C9785DFA}"/>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7878D330-F892-4B77-9662-80FA5FC49B2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A4011C55-CB79-4414-A2D2-B90BB1C1F33E}"/>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4E3CF5C6-A2E8-4357-8FC2-911C020E1FA4}"/>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535EBE83-B1CE-474B-902E-C1749CE7D00C}"/>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92E33D2E-6108-45D0-BBE0-6E58C930D2A3}"/>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20F4F941-AAA5-47BC-8D55-6BBA2501FECC}"/>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7EFAE977-EA99-49B6-93BA-A476D07E3272}"/>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400C26FF-8DA0-44BE-91C3-1A288D182305}"/>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D6CEE2D8-E360-4F7F-B2AD-3E2F91C302B7}"/>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FD3A88E7-A339-4BBC-8885-8DD15E261F7E}"/>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9F30570A-23F7-45EF-BE14-538CEF3234A1}"/>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2D6E2153-9603-499D-B156-19A9E13476C6}"/>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C94C3C17-1EC6-4C6A-B956-AD9F0692A62C}"/>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19557A18-3631-4916-8DCE-21E7C332EF12}"/>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996832B4-5084-4F16-A2F0-3D39FF74F341}"/>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B6F8C4F1-601A-4D56-8EDE-F7BB9742BF25}"/>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9E437EC8-9E93-44BF-883F-709B093E6111}"/>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25D501D6-E0B9-49C0-8A34-00AE82FBF94A}"/>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97918508-7F1C-4D1A-8329-FEBC2CF4B4B3}"/>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7142B385-F63C-473B-B11E-E36D983042B7}"/>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5AAA47C7-006F-49ED-8CFF-6B8463542816}"/>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7D54B8A4-5DE0-4893-BA78-7CDDAD5D69FA}"/>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8507CEEA-29EC-4AB7-9B0C-D95D1DA74B98}"/>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5C94071F-79CC-46FE-8683-0993E43EF7FC}"/>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C59C93A6-4B55-40D8-BFDF-E53F83DC394D}"/>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51C0C6D2-45B9-47EA-807F-744B950A9145}"/>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159C0336-0BEB-45DA-8E3A-6966EDAE67EA}"/>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2A0972B7-9105-473F-9E5B-A29A83466B2D}"/>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D73682DE-4782-4074-B259-09291A7C61F7}"/>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5C17ECDC-5904-4EAB-B0C1-0A8726AB2D9D}"/>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C681ACF2-CA14-4F03-B300-41D2302AA591}"/>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A1113912-65FE-41E2-99C5-19E4AC3BC17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E615F448-CB43-4713-917C-6505D8F7E362}"/>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A7ABAED7-AB8B-4BC9-B0BD-34CF536FB6B6}"/>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A308F348-8F69-4890-834A-3E8DD894F7BA}"/>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の減少や全国平均を上回る高齢化率に加え、離島という地理的に不利な条件により産業立地が困難なことから市内に中心となる産業がないため、財政基盤が非常に弱く、類似団体の平均を大きく下回っている。</a:t>
          </a:r>
          <a:endParaRPr lang="ja-JP" altLang="ja-JP" sz="1400">
            <a:effectLst/>
          </a:endParaRPr>
        </a:p>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年度以降も、第</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次財政改革プラン（～令和</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年度）に沿った、歳入の確保（市税徴収率の向上、ふるさと納税の推進等）、歳出の抑制（人件費の抑制、公債費の抑制等）に係る取り組みにより更なる歳出削減等に努め、健全で持続可能な財政運営を行っていけるよう財政基盤の強化を図っていく。</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219607EF-2B14-45D8-957A-470092704BA3}"/>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41B46283-73D2-4C3D-8F98-68F63E4CF357}"/>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AA6F4E99-D037-4B4B-8197-0D5C4F17EFA8}"/>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DF72C2A4-6887-4029-9D26-32A8D686EA8A}"/>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55BF23A5-BBDF-4325-9C4F-1B7BFD9B00DB}"/>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4AD65375-78C4-470F-A442-849EB6D64B54}"/>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8840ABFF-6FFE-4D31-BB9D-9CB9A01FE811}"/>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E8030235-E7CC-4C3E-99F2-DB656538A25D}"/>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CEC3FCF3-2FD1-4831-824C-F7C194E07C1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BADC4B3-63A9-49DF-BF0B-87EF3886DC2F}"/>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F7F7AAC9-4B61-4D9F-8905-06C9B28390D7}"/>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DB2140B6-D18B-42C9-A204-938A3F4B43CB}"/>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6F38C12B-FA30-4AB3-B773-27793664F3B9}"/>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13970</xdr:rowOff>
    </xdr:from>
    <xdr:to>
      <xdr:col>23</xdr:col>
      <xdr:colOff>133350</xdr:colOff>
      <xdr:row>44</xdr:row>
      <xdr:rowOff>165100</xdr:rowOff>
    </xdr:to>
    <xdr:cxnSp macro="">
      <xdr:nvCxnSpPr>
        <xdr:cNvPr id="62" name="直線コネクタ 61">
          <a:extLst>
            <a:ext uri="{FF2B5EF4-FFF2-40B4-BE49-F238E27FC236}">
              <a16:creationId xmlns:a16="http://schemas.microsoft.com/office/drawing/2014/main" id="{846619C7-D9EF-4C8C-858D-276B6213018D}"/>
            </a:ext>
          </a:extLst>
        </xdr:cNvPr>
        <xdr:cNvCxnSpPr/>
      </xdr:nvCxnSpPr>
      <xdr:spPr>
        <a:xfrm flipV="1">
          <a:off x="4953000" y="635762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a:extLst>
            <a:ext uri="{FF2B5EF4-FFF2-40B4-BE49-F238E27FC236}">
              <a16:creationId xmlns:a16="http://schemas.microsoft.com/office/drawing/2014/main" id="{F56BD37C-FB4E-48A0-8C19-CFBD1C1500A4}"/>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a:extLst>
            <a:ext uri="{FF2B5EF4-FFF2-40B4-BE49-F238E27FC236}">
              <a16:creationId xmlns:a16="http://schemas.microsoft.com/office/drawing/2014/main" id="{0E496F2D-8CC2-496C-8326-CD5C1E0B6C05}"/>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100347</xdr:rowOff>
    </xdr:from>
    <xdr:ext cx="762000" cy="259045"/>
    <xdr:sp macro="" textlink="">
      <xdr:nvSpPr>
        <xdr:cNvPr id="65" name="財政力最大値テキスト">
          <a:extLst>
            <a:ext uri="{FF2B5EF4-FFF2-40B4-BE49-F238E27FC236}">
              <a16:creationId xmlns:a16="http://schemas.microsoft.com/office/drawing/2014/main" id="{A3B7E34F-516E-438D-A0D8-B22101E602A3}"/>
            </a:ext>
          </a:extLst>
        </xdr:cNvPr>
        <xdr:cNvSpPr txBox="1"/>
      </xdr:nvSpPr>
      <xdr:spPr>
        <a:xfrm>
          <a:off x="5041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13970</xdr:rowOff>
    </xdr:from>
    <xdr:to>
      <xdr:col>24</xdr:col>
      <xdr:colOff>12700</xdr:colOff>
      <xdr:row>37</xdr:row>
      <xdr:rowOff>13970</xdr:rowOff>
    </xdr:to>
    <xdr:cxnSp macro="">
      <xdr:nvCxnSpPr>
        <xdr:cNvPr id="66" name="直線コネクタ 65">
          <a:extLst>
            <a:ext uri="{FF2B5EF4-FFF2-40B4-BE49-F238E27FC236}">
              <a16:creationId xmlns:a16="http://schemas.microsoft.com/office/drawing/2014/main" id="{56232486-EF27-4BFF-96A3-B3EB8241D6C7}"/>
            </a:ext>
          </a:extLst>
        </xdr:cNvPr>
        <xdr:cNvCxnSpPr/>
      </xdr:nvCxnSpPr>
      <xdr:spPr>
        <a:xfrm>
          <a:off x="4864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68580</xdr:rowOff>
    </xdr:from>
    <xdr:to>
      <xdr:col>23</xdr:col>
      <xdr:colOff>133350</xdr:colOff>
      <xdr:row>44</xdr:row>
      <xdr:rowOff>68580</xdr:rowOff>
    </xdr:to>
    <xdr:cxnSp macro="">
      <xdr:nvCxnSpPr>
        <xdr:cNvPr id="67" name="直線コネクタ 66">
          <a:extLst>
            <a:ext uri="{FF2B5EF4-FFF2-40B4-BE49-F238E27FC236}">
              <a16:creationId xmlns:a16="http://schemas.microsoft.com/office/drawing/2014/main" id="{41FCC07D-ECC0-4006-9B80-0A8BD00E3CFF}"/>
            </a:ext>
          </a:extLst>
        </xdr:cNvPr>
        <xdr:cNvCxnSpPr/>
      </xdr:nvCxnSpPr>
      <xdr:spPr>
        <a:xfrm>
          <a:off x="4114800" y="76123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39387</xdr:rowOff>
    </xdr:from>
    <xdr:ext cx="762000" cy="259045"/>
    <xdr:sp macro="" textlink="">
      <xdr:nvSpPr>
        <xdr:cNvPr id="68" name="財政力平均値テキスト">
          <a:extLst>
            <a:ext uri="{FF2B5EF4-FFF2-40B4-BE49-F238E27FC236}">
              <a16:creationId xmlns:a16="http://schemas.microsoft.com/office/drawing/2014/main" id="{7F1DC822-D26A-4E99-9E73-49AAAA46577D}"/>
            </a:ext>
          </a:extLst>
        </xdr:cNvPr>
        <xdr:cNvSpPr txBox="1"/>
      </xdr:nvSpPr>
      <xdr:spPr>
        <a:xfrm>
          <a:off x="5041900" y="7068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a:extLst>
            <a:ext uri="{FF2B5EF4-FFF2-40B4-BE49-F238E27FC236}">
              <a16:creationId xmlns:a16="http://schemas.microsoft.com/office/drawing/2014/main" id="{91DC7CA0-9BB8-4C9C-90B2-501D22366283}"/>
            </a:ext>
          </a:extLst>
        </xdr:cNvPr>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68580</xdr:rowOff>
    </xdr:from>
    <xdr:to>
      <xdr:col>19</xdr:col>
      <xdr:colOff>133350</xdr:colOff>
      <xdr:row>44</xdr:row>
      <xdr:rowOff>68580</xdr:rowOff>
    </xdr:to>
    <xdr:cxnSp macro="">
      <xdr:nvCxnSpPr>
        <xdr:cNvPr id="70" name="直線コネクタ 69">
          <a:extLst>
            <a:ext uri="{FF2B5EF4-FFF2-40B4-BE49-F238E27FC236}">
              <a16:creationId xmlns:a16="http://schemas.microsoft.com/office/drawing/2014/main" id="{83E870E0-28B3-43B7-B511-67BC6793EC87}"/>
            </a:ext>
          </a:extLst>
        </xdr:cNvPr>
        <xdr:cNvCxnSpPr/>
      </xdr:nvCxnSpPr>
      <xdr:spPr>
        <a:xfrm>
          <a:off x="3225800" y="7612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22860</xdr:rowOff>
    </xdr:from>
    <xdr:to>
      <xdr:col>19</xdr:col>
      <xdr:colOff>184150</xdr:colOff>
      <xdr:row>42</xdr:row>
      <xdr:rowOff>124460</xdr:rowOff>
    </xdr:to>
    <xdr:sp macro="" textlink="">
      <xdr:nvSpPr>
        <xdr:cNvPr id="71" name="フローチャート: 判断 70">
          <a:extLst>
            <a:ext uri="{FF2B5EF4-FFF2-40B4-BE49-F238E27FC236}">
              <a16:creationId xmlns:a16="http://schemas.microsoft.com/office/drawing/2014/main" id="{9742AA32-5CF2-4B6B-8EA9-B179B2E2BA0C}"/>
            </a:ext>
          </a:extLst>
        </xdr:cNvPr>
        <xdr:cNvSpPr/>
      </xdr:nvSpPr>
      <xdr:spPr>
        <a:xfrm>
          <a:off x="4064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134637</xdr:rowOff>
    </xdr:from>
    <xdr:ext cx="736600" cy="259045"/>
    <xdr:sp macro="" textlink="">
      <xdr:nvSpPr>
        <xdr:cNvPr id="72" name="テキスト ボックス 71">
          <a:extLst>
            <a:ext uri="{FF2B5EF4-FFF2-40B4-BE49-F238E27FC236}">
              <a16:creationId xmlns:a16="http://schemas.microsoft.com/office/drawing/2014/main" id="{F29DE195-0E80-48D2-8E41-C07B732BCABF}"/>
            </a:ext>
          </a:extLst>
        </xdr:cNvPr>
        <xdr:cNvSpPr txBox="1"/>
      </xdr:nvSpPr>
      <xdr:spPr>
        <a:xfrm>
          <a:off x="3733800" y="6992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68580</xdr:rowOff>
    </xdr:from>
    <xdr:to>
      <xdr:col>15</xdr:col>
      <xdr:colOff>82550</xdr:colOff>
      <xdr:row>44</xdr:row>
      <xdr:rowOff>68580</xdr:rowOff>
    </xdr:to>
    <xdr:cxnSp macro="">
      <xdr:nvCxnSpPr>
        <xdr:cNvPr id="73" name="直線コネクタ 72">
          <a:extLst>
            <a:ext uri="{FF2B5EF4-FFF2-40B4-BE49-F238E27FC236}">
              <a16:creationId xmlns:a16="http://schemas.microsoft.com/office/drawing/2014/main" id="{8ACEF31D-C99A-4EBA-A5A6-0709E7EC0FA6}"/>
            </a:ext>
          </a:extLst>
        </xdr:cNvPr>
        <xdr:cNvCxnSpPr/>
      </xdr:nvCxnSpPr>
      <xdr:spPr>
        <a:xfrm>
          <a:off x="2336800" y="7612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a:extLst>
            <a:ext uri="{FF2B5EF4-FFF2-40B4-BE49-F238E27FC236}">
              <a16:creationId xmlns:a16="http://schemas.microsoft.com/office/drawing/2014/main" id="{EA2539BC-DC4D-4827-A3C8-966BB293C32F}"/>
            </a:ext>
          </a:extLst>
        </xdr:cNvPr>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5" name="テキスト ボックス 74">
          <a:extLst>
            <a:ext uri="{FF2B5EF4-FFF2-40B4-BE49-F238E27FC236}">
              <a16:creationId xmlns:a16="http://schemas.microsoft.com/office/drawing/2014/main" id="{B1465CC2-9F76-42E9-80B8-0886EC3504BC}"/>
            </a:ext>
          </a:extLst>
        </xdr:cNvPr>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68580</xdr:rowOff>
    </xdr:from>
    <xdr:to>
      <xdr:col>11</xdr:col>
      <xdr:colOff>31750</xdr:colOff>
      <xdr:row>44</xdr:row>
      <xdr:rowOff>92710</xdr:rowOff>
    </xdr:to>
    <xdr:cxnSp macro="">
      <xdr:nvCxnSpPr>
        <xdr:cNvPr id="76" name="直線コネクタ 75">
          <a:extLst>
            <a:ext uri="{FF2B5EF4-FFF2-40B4-BE49-F238E27FC236}">
              <a16:creationId xmlns:a16="http://schemas.microsoft.com/office/drawing/2014/main" id="{7284B6E1-571E-4390-BD4C-7762AEBF79D4}"/>
            </a:ext>
          </a:extLst>
        </xdr:cNvPr>
        <xdr:cNvCxnSpPr/>
      </xdr:nvCxnSpPr>
      <xdr:spPr>
        <a:xfrm flipV="1">
          <a:off x="1447800" y="76123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77" name="フローチャート: 判断 76">
          <a:extLst>
            <a:ext uri="{FF2B5EF4-FFF2-40B4-BE49-F238E27FC236}">
              <a16:creationId xmlns:a16="http://schemas.microsoft.com/office/drawing/2014/main" id="{5B10A23B-DF64-4B31-9281-4D7823F21FD2}"/>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78" name="テキスト ボックス 77">
          <a:extLst>
            <a:ext uri="{FF2B5EF4-FFF2-40B4-BE49-F238E27FC236}">
              <a16:creationId xmlns:a16="http://schemas.microsoft.com/office/drawing/2014/main" id="{492BD700-60C6-4EBB-AEAF-6E0E7F5BFE34}"/>
            </a:ext>
          </a:extLst>
        </xdr:cNvPr>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a:extLst>
            <a:ext uri="{FF2B5EF4-FFF2-40B4-BE49-F238E27FC236}">
              <a16:creationId xmlns:a16="http://schemas.microsoft.com/office/drawing/2014/main" id="{D256A150-BEB3-4EFD-89BB-D2A368591BC2}"/>
            </a:ext>
          </a:extLst>
        </xdr:cNvPr>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110507</xdr:rowOff>
    </xdr:from>
    <xdr:ext cx="762000" cy="259045"/>
    <xdr:sp macro="" textlink="">
      <xdr:nvSpPr>
        <xdr:cNvPr id="80" name="テキスト ボックス 79">
          <a:extLst>
            <a:ext uri="{FF2B5EF4-FFF2-40B4-BE49-F238E27FC236}">
              <a16:creationId xmlns:a16="http://schemas.microsoft.com/office/drawing/2014/main" id="{30ECB81A-00E4-4DB6-8094-BC66E9CB0E65}"/>
            </a:ext>
          </a:extLst>
        </xdr:cNvPr>
        <xdr:cNvSpPr txBox="1"/>
      </xdr:nvSpPr>
      <xdr:spPr>
        <a:xfrm>
          <a:off x="1066800" y="696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B9BE43B5-5B03-42C3-A2E1-4CBAEF42D964}"/>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F49DD441-2DC2-4563-B2B8-09F756EA6A49}"/>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EA16B77F-E68B-46DB-8F74-DBE69482F4BD}"/>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8F793446-F3A3-4C97-9D9C-DD309AB8A8E5}"/>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3525EBDC-8959-4B22-8D43-C6B2D6B7C7EF}"/>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17780</xdr:rowOff>
    </xdr:from>
    <xdr:to>
      <xdr:col>23</xdr:col>
      <xdr:colOff>184150</xdr:colOff>
      <xdr:row>44</xdr:row>
      <xdr:rowOff>119380</xdr:rowOff>
    </xdr:to>
    <xdr:sp macro="" textlink="">
      <xdr:nvSpPr>
        <xdr:cNvPr id="86" name="楕円 85">
          <a:extLst>
            <a:ext uri="{FF2B5EF4-FFF2-40B4-BE49-F238E27FC236}">
              <a16:creationId xmlns:a16="http://schemas.microsoft.com/office/drawing/2014/main" id="{441E7921-E80A-4902-A170-AF4DC5B3153B}"/>
            </a:ext>
          </a:extLst>
        </xdr:cNvPr>
        <xdr:cNvSpPr/>
      </xdr:nvSpPr>
      <xdr:spPr>
        <a:xfrm>
          <a:off x="49022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85107</xdr:rowOff>
    </xdr:from>
    <xdr:ext cx="762000" cy="259045"/>
    <xdr:sp macro="" textlink="">
      <xdr:nvSpPr>
        <xdr:cNvPr id="87" name="財政力該当値テキスト">
          <a:extLst>
            <a:ext uri="{FF2B5EF4-FFF2-40B4-BE49-F238E27FC236}">
              <a16:creationId xmlns:a16="http://schemas.microsoft.com/office/drawing/2014/main" id="{7ACD7161-A671-4329-A782-A56CB6E1D64B}"/>
            </a:ext>
          </a:extLst>
        </xdr:cNvPr>
        <xdr:cNvSpPr txBox="1"/>
      </xdr:nvSpPr>
      <xdr:spPr>
        <a:xfrm>
          <a:off x="5041900" y="745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17780</xdr:rowOff>
    </xdr:from>
    <xdr:to>
      <xdr:col>19</xdr:col>
      <xdr:colOff>184150</xdr:colOff>
      <xdr:row>44</xdr:row>
      <xdr:rowOff>119380</xdr:rowOff>
    </xdr:to>
    <xdr:sp macro="" textlink="">
      <xdr:nvSpPr>
        <xdr:cNvPr id="88" name="楕円 87">
          <a:extLst>
            <a:ext uri="{FF2B5EF4-FFF2-40B4-BE49-F238E27FC236}">
              <a16:creationId xmlns:a16="http://schemas.microsoft.com/office/drawing/2014/main" id="{48DB9E25-5C78-42AF-BDBD-C6E738191911}"/>
            </a:ext>
          </a:extLst>
        </xdr:cNvPr>
        <xdr:cNvSpPr/>
      </xdr:nvSpPr>
      <xdr:spPr>
        <a:xfrm>
          <a:off x="4064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104157</xdr:rowOff>
    </xdr:from>
    <xdr:ext cx="736600" cy="259045"/>
    <xdr:sp macro="" textlink="">
      <xdr:nvSpPr>
        <xdr:cNvPr id="89" name="テキスト ボックス 88">
          <a:extLst>
            <a:ext uri="{FF2B5EF4-FFF2-40B4-BE49-F238E27FC236}">
              <a16:creationId xmlns:a16="http://schemas.microsoft.com/office/drawing/2014/main" id="{551939DE-D199-4E34-A011-725085926A83}"/>
            </a:ext>
          </a:extLst>
        </xdr:cNvPr>
        <xdr:cNvSpPr txBox="1"/>
      </xdr:nvSpPr>
      <xdr:spPr>
        <a:xfrm>
          <a:off x="3733800" y="7647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17780</xdr:rowOff>
    </xdr:from>
    <xdr:to>
      <xdr:col>15</xdr:col>
      <xdr:colOff>133350</xdr:colOff>
      <xdr:row>44</xdr:row>
      <xdr:rowOff>119380</xdr:rowOff>
    </xdr:to>
    <xdr:sp macro="" textlink="">
      <xdr:nvSpPr>
        <xdr:cNvPr id="90" name="楕円 89">
          <a:extLst>
            <a:ext uri="{FF2B5EF4-FFF2-40B4-BE49-F238E27FC236}">
              <a16:creationId xmlns:a16="http://schemas.microsoft.com/office/drawing/2014/main" id="{037913FB-3CC7-4884-AE47-B53E8CB366AF}"/>
            </a:ext>
          </a:extLst>
        </xdr:cNvPr>
        <xdr:cNvSpPr/>
      </xdr:nvSpPr>
      <xdr:spPr>
        <a:xfrm>
          <a:off x="3175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104157</xdr:rowOff>
    </xdr:from>
    <xdr:ext cx="762000" cy="259045"/>
    <xdr:sp macro="" textlink="">
      <xdr:nvSpPr>
        <xdr:cNvPr id="91" name="テキスト ボックス 90">
          <a:extLst>
            <a:ext uri="{FF2B5EF4-FFF2-40B4-BE49-F238E27FC236}">
              <a16:creationId xmlns:a16="http://schemas.microsoft.com/office/drawing/2014/main" id="{6FE1398D-7354-49C8-A8BF-32690CA009AB}"/>
            </a:ext>
          </a:extLst>
        </xdr:cNvPr>
        <xdr:cNvSpPr txBox="1"/>
      </xdr:nvSpPr>
      <xdr:spPr>
        <a:xfrm>
          <a:off x="2844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17780</xdr:rowOff>
    </xdr:from>
    <xdr:to>
      <xdr:col>11</xdr:col>
      <xdr:colOff>82550</xdr:colOff>
      <xdr:row>44</xdr:row>
      <xdr:rowOff>119380</xdr:rowOff>
    </xdr:to>
    <xdr:sp macro="" textlink="">
      <xdr:nvSpPr>
        <xdr:cNvPr id="92" name="楕円 91">
          <a:extLst>
            <a:ext uri="{FF2B5EF4-FFF2-40B4-BE49-F238E27FC236}">
              <a16:creationId xmlns:a16="http://schemas.microsoft.com/office/drawing/2014/main" id="{D91170BA-2246-4B26-8217-A05D1F20D9A5}"/>
            </a:ext>
          </a:extLst>
        </xdr:cNvPr>
        <xdr:cNvSpPr/>
      </xdr:nvSpPr>
      <xdr:spPr>
        <a:xfrm>
          <a:off x="2286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104157</xdr:rowOff>
    </xdr:from>
    <xdr:ext cx="762000" cy="259045"/>
    <xdr:sp macro="" textlink="">
      <xdr:nvSpPr>
        <xdr:cNvPr id="93" name="テキスト ボックス 92">
          <a:extLst>
            <a:ext uri="{FF2B5EF4-FFF2-40B4-BE49-F238E27FC236}">
              <a16:creationId xmlns:a16="http://schemas.microsoft.com/office/drawing/2014/main" id="{C7B5AAD0-BACB-4F1B-BD81-1FA61A55B687}"/>
            </a:ext>
          </a:extLst>
        </xdr:cNvPr>
        <xdr:cNvSpPr txBox="1"/>
      </xdr:nvSpPr>
      <xdr:spPr>
        <a:xfrm>
          <a:off x="1955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41910</xdr:rowOff>
    </xdr:from>
    <xdr:to>
      <xdr:col>7</xdr:col>
      <xdr:colOff>31750</xdr:colOff>
      <xdr:row>44</xdr:row>
      <xdr:rowOff>143510</xdr:rowOff>
    </xdr:to>
    <xdr:sp macro="" textlink="">
      <xdr:nvSpPr>
        <xdr:cNvPr id="94" name="楕円 93">
          <a:extLst>
            <a:ext uri="{FF2B5EF4-FFF2-40B4-BE49-F238E27FC236}">
              <a16:creationId xmlns:a16="http://schemas.microsoft.com/office/drawing/2014/main" id="{034A9AF8-CBF3-4361-B83A-21CE1554C442}"/>
            </a:ext>
          </a:extLst>
        </xdr:cNvPr>
        <xdr:cNvSpPr/>
      </xdr:nvSpPr>
      <xdr:spPr>
        <a:xfrm>
          <a:off x="1397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128287</xdr:rowOff>
    </xdr:from>
    <xdr:ext cx="762000" cy="259045"/>
    <xdr:sp macro="" textlink="">
      <xdr:nvSpPr>
        <xdr:cNvPr id="95" name="テキスト ボックス 94">
          <a:extLst>
            <a:ext uri="{FF2B5EF4-FFF2-40B4-BE49-F238E27FC236}">
              <a16:creationId xmlns:a16="http://schemas.microsoft.com/office/drawing/2014/main" id="{EFB2A649-4B1F-4ABD-85B4-9FB2F4941AC0}"/>
            </a:ext>
          </a:extLst>
        </xdr:cNvPr>
        <xdr:cNvSpPr txBox="1"/>
      </xdr:nvSpPr>
      <xdr:spPr>
        <a:xfrm>
          <a:off x="1066800" y="767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B84277A7-87F1-482B-A24C-2FD69671E0D9}"/>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CB27413F-6977-48A3-B7EF-7BFABE17EE07}"/>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F8FCE547-FF79-4ED6-A1E1-22EEDFA78CD6}"/>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7EC23E12-505C-4214-9130-DE8BD20549FB}"/>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81980E79-66BF-4DB4-BBEA-4965277C5B68}"/>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508AA866-3FCE-42FC-8F54-494D95F43CC7}"/>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3C4ACA76-9843-4D2A-8345-E2839025F796}"/>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840A0AA6-A838-4F21-9F64-DCD034E075E4}"/>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2BDBACFC-F371-4846-884C-52C44CBAF777}"/>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A50E43D9-46AD-4A00-BD09-0D6A66335467}"/>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C227D8E9-F133-4481-921F-47AC0CDD2592}"/>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A4CF678D-7878-4709-992C-F3F26EB259B9}"/>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4055DA25-0174-415D-AEFA-82D46B1BDC1E}"/>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普通交付税交付額の減や臨時財政対策債の減など経常歳入一般財源等の減に加えて、近年実施した大型建設事業の元金償還の影響による公債費の増により経常歳出一般財源等が増加し、前年度と比較して</a:t>
          </a:r>
          <a:r>
            <a:rPr kumimoji="1" lang="en-US" altLang="ja-JP" sz="1000">
              <a:solidFill>
                <a:schemeClr val="dk1"/>
              </a:solidFill>
              <a:effectLst/>
              <a:latin typeface="+mn-lt"/>
              <a:ea typeface="+mn-ea"/>
              <a:cs typeface="+mn-cs"/>
            </a:rPr>
            <a:t>4.0</a:t>
          </a:r>
          <a:r>
            <a:rPr kumimoji="1" lang="ja-JP" altLang="ja-JP" sz="1000">
              <a:solidFill>
                <a:schemeClr val="dk1"/>
              </a:solidFill>
              <a:effectLst/>
              <a:latin typeface="+mn-lt"/>
              <a:ea typeface="+mn-ea"/>
              <a:cs typeface="+mn-cs"/>
            </a:rPr>
            <a:t>ポイント悪化し、類似団体平均値は上回った。</a:t>
          </a:r>
          <a:endParaRPr lang="ja-JP" altLang="ja-JP" sz="1000">
            <a:effectLst/>
          </a:endParaRPr>
        </a:p>
        <a:p>
          <a:r>
            <a:rPr kumimoji="1" lang="ja-JP" altLang="ja-JP" sz="1000">
              <a:solidFill>
                <a:schemeClr val="dk1"/>
              </a:solidFill>
              <a:effectLst/>
              <a:latin typeface="+mn-lt"/>
              <a:ea typeface="+mn-ea"/>
              <a:cs typeface="+mn-cs"/>
            </a:rPr>
            <a:t>　有人属島を多く有する離島地域であり格差のない住民サービスに努めていることから類似施設の整理が進みにくく、人件費や施設維持費等に係る経費が類似団体と比べて大きくなっている。今後も引き続き、事務事業の見直しや、公共施設等総合管理計画に基づき、各種施設の統廃合や民間移譲を積極的に進め経常経費の削減に努めていく。</a:t>
          </a:r>
          <a:endParaRPr lang="ja-JP" altLang="ja-JP" sz="1000">
            <a:effectLst/>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EF6EEAE2-ECB0-46CF-93DB-5F1F0FDAF673}"/>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D68B6AE8-50D8-40CA-AD67-44D59A132E05}"/>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874D9BBC-BA23-4875-BAB8-584F7173CF8D}"/>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a:extLst>
            <a:ext uri="{FF2B5EF4-FFF2-40B4-BE49-F238E27FC236}">
              <a16:creationId xmlns:a16="http://schemas.microsoft.com/office/drawing/2014/main" id="{CCAF4B6E-55C4-4DD4-B6D0-2D4F05E4F8DC}"/>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a:extLst>
            <a:ext uri="{FF2B5EF4-FFF2-40B4-BE49-F238E27FC236}">
              <a16:creationId xmlns:a16="http://schemas.microsoft.com/office/drawing/2014/main" id="{D6B3E29A-77CA-4FC7-8CF4-0AB082D933B5}"/>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a:extLst>
            <a:ext uri="{FF2B5EF4-FFF2-40B4-BE49-F238E27FC236}">
              <a16:creationId xmlns:a16="http://schemas.microsoft.com/office/drawing/2014/main" id="{31D853BF-D313-4904-A038-954875898E6C}"/>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a:extLst>
            <a:ext uri="{FF2B5EF4-FFF2-40B4-BE49-F238E27FC236}">
              <a16:creationId xmlns:a16="http://schemas.microsoft.com/office/drawing/2014/main" id="{D4584A1A-36FF-4F74-A93D-DE7DD22DB7CC}"/>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a:extLst>
            <a:ext uri="{FF2B5EF4-FFF2-40B4-BE49-F238E27FC236}">
              <a16:creationId xmlns:a16="http://schemas.microsoft.com/office/drawing/2014/main" id="{A6AC94CC-D60A-4B4D-ACB6-7503F2BD6BC5}"/>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a:extLst>
            <a:ext uri="{FF2B5EF4-FFF2-40B4-BE49-F238E27FC236}">
              <a16:creationId xmlns:a16="http://schemas.microsoft.com/office/drawing/2014/main" id="{6F5EA103-358B-4BC5-87D3-524DCAECAA56}"/>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a:extLst>
            <a:ext uri="{FF2B5EF4-FFF2-40B4-BE49-F238E27FC236}">
              <a16:creationId xmlns:a16="http://schemas.microsoft.com/office/drawing/2014/main" id="{382B3803-C7F8-4018-8B07-7635BF65C11C}"/>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a:extLst>
            <a:ext uri="{FF2B5EF4-FFF2-40B4-BE49-F238E27FC236}">
              <a16:creationId xmlns:a16="http://schemas.microsoft.com/office/drawing/2014/main" id="{4C180D17-674F-4393-9873-52546FC429E6}"/>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a:extLst>
            <a:ext uri="{FF2B5EF4-FFF2-40B4-BE49-F238E27FC236}">
              <a16:creationId xmlns:a16="http://schemas.microsoft.com/office/drawing/2014/main" id="{1750F544-CADD-4D81-9E1F-8563355C9C8E}"/>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a:extLst>
            <a:ext uri="{FF2B5EF4-FFF2-40B4-BE49-F238E27FC236}">
              <a16:creationId xmlns:a16="http://schemas.microsoft.com/office/drawing/2014/main" id="{26E36ADB-32C5-450E-8BC9-AA0633E3522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a:extLst>
            <a:ext uri="{FF2B5EF4-FFF2-40B4-BE49-F238E27FC236}">
              <a16:creationId xmlns:a16="http://schemas.microsoft.com/office/drawing/2014/main" id="{9CD43406-95E7-45A9-8766-13149879B8FB}"/>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a:extLst>
            <a:ext uri="{FF2B5EF4-FFF2-40B4-BE49-F238E27FC236}">
              <a16:creationId xmlns:a16="http://schemas.microsoft.com/office/drawing/2014/main" id="{CCEE3DEA-6C31-4D63-AAC8-91DE0B97A908}"/>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D405CC6C-A245-4F7B-A797-0A8BCB22ABE2}"/>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F719F2D7-B275-4FD7-9951-84807E127D1B}"/>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71751919-AEC1-4C65-96DB-C769891EA93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117022</xdr:rowOff>
    </xdr:to>
    <xdr:cxnSp macro="">
      <xdr:nvCxnSpPr>
        <xdr:cNvPr id="127" name="直線コネクタ 126">
          <a:extLst>
            <a:ext uri="{FF2B5EF4-FFF2-40B4-BE49-F238E27FC236}">
              <a16:creationId xmlns:a16="http://schemas.microsoft.com/office/drawing/2014/main" id="{0CB3F7A1-6581-4875-A6B5-4B39407566F7}"/>
            </a:ext>
          </a:extLst>
        </xdr:cNvPr>
        <xdr:cNvCxnSpPr/>
      </xdr:nvCxnSpPr>
      <xdr:spPr>
        <a:xfrm flipV="1">
          <a:off x="4953000" y="10022840"/>
          <a:ext cx="0" cy="14098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89099</xdr:rowOff>
    </xdr:from>
    <xdr:ext cx="762000" cy="259045"/>
    <xdr:sp macro="" textlink="">
      <xdr:nvSpPr>
        <xdr:cNvPr id="128" name="財政構造の弾力性最小値テキスト">
          <a:extLst>
            <a:ext uri="{FF2B5EF4-FFF2-40B4-BE49-F238E27FC236}">
              <a16:creationId xmlns:a16="http://schemas.microsoft.com/office/drawing/2014/main" id="{7D9C0D5F-F6EA-492F-BAA8-BB37FA8DC244}"/>
            </a:ext>
          </a:extLst>
        </xdr:cNvPr>
        <xdr:cNvSpPr txBox="1"/>
      </xdr:nvSpPr>
      <xdr:spPr>
        <a:xfrm>
          <a:off x="5041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117022</xdr:rowOff>
    </xdr:from>
    <xdr:to>
      <xdr:col>24</xdr:col>
      <xdr:colOff>12700</xdr:colOff>
      <xdr:row>66</xdr:row>
      <xdr:rowOff>117022</xdr:rowOff>
    </xdr:to>
    <xdr:cxnSp macro="">
      <xdr:nvCxnSpPr>
        <xdr:cNvPr id="129" name="直線コネクタ 128">
          <a:extLst>
            <a:ext uri="{FF2B5EF4-FFF2-40B4-BE49-F238E27FC236}">
              <a16:creationId xmlns:a16="http://schemas.microsoft.com/office/drawing/2014/main" id="{12E0A3F2-123C-4FAD-87E1-A589924FAA49}"/>
            </a:ext>
          </a:extLst>
        </xdr:cNvPr>
        <xdr:cNvCxnSpPr/>
      </xdr:nvCxnSpPr>
      <xdr:spPr>
        <a:xfrm>
          <a:off x="4864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0" name="財政構造の弾力性最大値テキスト">
          <a:extLst>
            <a:ext uri="{FF2B5EF4-FFF2-40B4-BE49-F238E27FC236}">
              <a16:creationId xmlns:a16="http://schemas.microsoft.com/office/drawing/2014/main" id="{248B24B5-8F95-4ECC-AC63-FC4229120BC8}"/>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1" name="直線コネクタ 130">
          <a:extLst>
            <a:ext uri="{FF2B5EF4-FFF2-40B4-BE49-F238E27FC236}">
              <a16:creationId xmlns:a16="http://schemas.microsoft.com/office/drawing/2014/main" id="{BE470684-1A4C-460C-85AC-C43B965006C2}"/>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107224</xdr:rowOff>
    </xdr:from>
    <xdr:to>
      <xdr:col>23</xdr:col>
      <xdr:colOff>133350</xdr:colOff>
      <xdr:row>60</xdr:row>
      <xdr:rowOff>73660</xdr:rowOff>
    </xdr:to>
    <xdr:cxnSp macro="">
      <xdr:nvCxnSpPr>
        <xdr:cNvPr id="132" name="直線コネクタ 131">
          <a:extLst>
            <a:ext uri="{FF2B5EF4-FFF2-40B4-BE49-F238E27FC236}">
              <a16:creationId xmlns:a16="http://schemas.microsoft.com/office/drawing/2014/main" id="{2CF75969-817F-44DE-99E6-9BD7AFC4AD73}"/>
            </a:ext>
          </a:extLst>
        </xdr:cNvPr>
        <xdr:cNvCxnSpPr/>
      </xdr:nvCxnSpPr>
      <xdr:spPr>
        <a:xfrm>
          <a:off x="4114800" y="10222774"/>
          <a:ext cx="8382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35940</xdr:rowOff>
    </xdr:from>
    <xdr:ext cx="762000" cy="259045"/>
    <xdr:sp macro="" textlink="">
      <xdr:nvSpPr>
        <xdr:cNvPr id="133" name="財政構造の弾力性平均値テキスト">
          <a:extLst>
            <a:ext uri="{FF2B5EF4-FFF2-40B4-BE49-F238E27FC236}">
              <a16:creationId xmlns:a16="http://schemas.microsoft.com/office/drawing/2014/main" id="{A73A26E3-D85F-41B9-82B9-D778AAC7DE47}"/>
            </a:ext>
          </a:extLst>
        </xdr:cNvPr>
        <xdr:cNvSpPr txBox="1"/>
      </xdr:nvSpPr>
      <xdr:spPr>
        <a:xfrm>
          <a:off x="5041900" y="101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19413</xdr:rowOff>
    </xdr:from>
    <xdr:to>
      <xdr:col>23</xdr:col>
      <xdr:colOff>184150</xdr:colOff>
      <xdr:row>60</xdr:row>
      <xdr:rowOff>121013</xdr:rowOff>
    </xdr:to>
    <xdr:sp macro="" textlink="">
      <xdr:nvSpPr>
        <xdr:cNvPr id="134" name="フローチャート: 判断 133">
          <a:extLst>
            <a:ext uri="{FF2B5EF4-FFF2-40B4-BE49-F238E27FC236}">
              <a16:creationId xmlns:a16="http://schemas.microsoft.com/office/drawing/2014/main" id="{4A434B4C-2564-4591-B98C-5957955105C7}"/>
            </a:ext>
          </a:extLst>
        </xdr:cNvPr>
        <xdr:cNvSpPr/>
      </xdr:nvSpPr>
      <xdr:spPr>
        <a:xfrm>
          <a:off x="4902200" y="1030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107224</xdr:rowOff>
    </xdr:from>
    <xdr:to>
      <xdr:col>19</xdr:col>
      <xdr:colOff>133350</xdr:colOff>
      <xdr:row>60</xdr:row>
      <xdr:rowOff>46083</xdr:rowOff>
    </xdr:to>
    <xdr:cxnSp macro="">
      <xdr:nvCxnSpPr>
        <xdr:cNvPr id="135" name="直線コネクタ 134">
          <a:extLst>
            <a:ext uri="{FF2B5EF4-FFF2-40B4-BE49-F238E27FC236}">
              <a16:creationId xmlns:a16="http://schemas.microsoft.com/office/drawing/2014/main" id="{9F05DBB0-98E1-42C1-AA62-CCFCD4B5E4E8}"/>
            </a:ext>
          </a:extLst>
        </xdr:cNvPr>
        <xdr:cNvCxnSpPr/>
      </xdr:nvCxnSpPr>
      <xdr:spPr>
        <a:xfrm flipV="1">
          <a:off x="3225800" y="10222774"/>
          <a:ext cx="889000" cy="11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59872</xdr:rowOff>
    </xdr:from>
    <xdr:to>
      <xdr:col>19</xdr:col>
      <xdr:colOff>184150</xdr:colOff>
      <xdr:row>59</xdr:row>
      <xdr:rowOff>161472</xdr:rowOff>
    </xdr:to>
    <xdr:sp macro="" textlink="">
      <xdr:nvSpPr>
        <xdr:cNvPr id="136" name="フローチャート: 判断 135">
          <a:extLst>
            <a:ext uri="{FF2B5EF4-FFF2-40B4-BE49-F238E27FC236}">
              <a16:creationId xmlns:a16="http://schemas.microsoft.com/office/drawing/2014/main" id="{3B5E0986-B199-4B3A-8503-A2DDCEB32F4F}"/>
            </a:ext>
          </a:extLst>
        </xdr:cNvPr>
        <xdr:cNvSpPr/>
      </xdr:nvSpPr>
      <xdr:spPr>
        <a:xfrm>
          <a:off x="4064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146249</xdr:rowOff>
    </xdr:from>
    <xdr:ext cx="736600" cy="259045"/>
    <xdr:sp macro="" textlink="">
      <xdr:nvSpPr>
        <xdr:cNvPr id="137" name="テキスト ボックス 136">
          <a:extLst>
            <a:ext uri="{FF2B5EF4-FFF2-40B4-BE49-F238E27FC236}">
              <a16:creationId xmlns:a16="http://schemas.microsoft.com/office/drawing/2014/main" id="{C06BF53E-887B-47D0-B0A7-FA0066CE6D46}"/>
            </a:ext>
          </a:extLst>
        </xdr:cNvPr>
        <xdr:cNvSpPr txBox="1"/>
      </xdr:nvSpPr>
      <xdr:spPr>
        <a:xfrm>
          <a:off x="3733800" y="10261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46083</xdr:rowOff>
    </xdr:from>
    <xdr:to>
      <xdr:col>15</xdr:col>
      <xdr:colOff>82550</xdr:colOff>
      <xdr:row>60</xdr:row>
      <xdr:rowOff>101237</xdr:rowOff>
    </xdr:to>
    <xdr:cxnSp macro="">
      <xdr:nvCxnSpPr>
        <xdr:cNvPr id="138" name="直線コネクタ 137">
          <a:extLst>
            <a:ext uri="{FF2B5EF4-FFF2-40B4-BE49-F238E27FC236}">
              <a16:creationId xmlns:a16="http://schemas.microsoft.com/office/drawing/2014/main" id="{EA491833-764F-4ABE-81F2-6159E350FE4E}"/>
            </a:ext>
          </a:extLst>
        </xdr:cNvPr>
        <xdr:cNvCxnSpPr/>
      </xdr:nvCxnSpPr>
      <xdr:spPr>
        <a:xfrm flipV="1">
          <a:off x="2336800" y="10333083"/>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26307</xdr:rowOff>
    </xdr:from>
    <xdr:to>
      <xdr:col>15</xdr:col>
      <xdr:colOff>133350</xdr:colOff>
      <xdr:row>60</xdr:row>
      <xdr:rowOff>127907</xdr:rowOff>
    </xdr:to>
    <xdr:sp macro="" textlink="">
      <xdr:nvSpPr>
        <xdr:cNvPr id="139" name="フローチャート: 判断 138">
          <a:extLst>
            <a:ext uri="{FF2B5EF4-FFF2-40B4-BE49-F238E27FC236}">
              <a16:creationId xmlns:a16="http://schemas.microsoft.com/office/drawing/2014/main" id="{85583EB6-F591-4D11-952E-C66A92405590}"/>
            </a:ext>
          </a:extLst>
        </xdr:cNvPr>
        <xdr:cNvSpPr/>
      </xdr:nvSpPr>
      <xdr:spPr>
        <a:xfrm>
          <a:off x="31750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112684</xdr:rowOff>
    </xdr:from>
    <xdr:ext cx="762000" cy="259045"/>
    <xdr:sp macro="" textlink="">
      <xdr:nvSpPr>
        <xdr:cNvPr id="140" name="テキスト ボックス 139">
          <a:extLst>
            <a:ext uri="{FF2B5EF4-FFF2-40B4-BE49-F238E27FC236}">
              <a16:creationId xmlns:a16="http://schemas.microsoft.com/office/drawing/2014/main" id="{3BD0833D-4D97-4F17-B002-3DBD4A8D99AB}"/>
            </a:ext>
          </a:extLst>
        </xdr:cNvPr>
        <xdr:cNvSpPr txBox="1"/>
      </xdr:nvSpPr>
      <xdr:spPr>
        <a:xfrm>
          <a:off x="2844800" y="1039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32294</xdr:rowOff>
    </xdr:from>
    <xdr:to>
      <xdr:col>11</xdr:col>
      <xdr:colOff>31750</xdr:colOff>
      <xdr:row>60</xdr:row>
      <xdr:rowOff>101237</xdr:rowOff>
    </xdr:to>
    <xdr:cxnSp macro="">
      <xdr:nvCxnSpPr>
        <xdr:cNvPr id="141" name="直線コネクタ 140">
          <a:extLst>
            <a:ext uri="{FF2B5EF4-FFF2-40B4-BE49-F238E27FC236}">
              <a16:creationId xmlns:a16="http://schemas.microsoft.com/office/drawing/2014/main" id="{599DC8EF-FB6A-4E5C-8A16-4DD330BC4687}"/>
            </a:ext>
          </a:extLst>
        </xdr:cNvPr>
        <xdr:cNvCxnSpPr/>
      </xdr:nvCxnSpPr>
      <xdr:spPr>
        <a:xfrm>
          <a:off x="1447800" y="1031929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67673</xdr:rowOff>
    </xdr:from>
    <xdr:to>
      <xdr:col>11</xdr:col>
      <xdr:colOff>82550</xdr:colOff>
      <xdr:row>60</xdr:row>
      <xdr:rowOff>169273</xdr:rowOff>
    </xdr:to>
    <xdr:sp macro="" textlink="">
      <xdr:nvSpPr>
        <xdr:cNvPr id="142" name="フローチャート: 判断 141">
          <a:extLst>
            <a:ext uri="{FF2B5EF4-FFF2-40B4-BE49-F238E27FC236}">
              <a16:creationId xmlns:a16="http://schemas.microsoft.com/office/drawing/2014/main" id="{5871F336-94C7-4FD0-859B-7E871821198E}"/>
            </a:ext>
          </a:extLst>
        </xdr:cNvPr>
        <xdr:cNvSpPr/>
      </xdr:nvSpPr>
      <xdr:spPr>
        <a:xfrm>
          <a:off x="2286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154050</xdr:rowOff>
    </xdr:from>
    <xdr:ext cx="762000" cy="259045"/>
    <xdr:sp macro="" textlink="">
      <xdr:nvSpPr>
        <xdr:cNvPr id="143" name="テキスト ボックス 142">
          <a:extLst>
            <a:ext uri="{FF2B5EF4-FFF2-40B4-BE49-F238E27FC236}">
              <a16:creationId xmlns:a16="http://schemas.microsoft.com/office/drawing/2014/main" id="{AB2C6D7C-14F4-4C27-B847-7A5B17F56A32}"/>
            </a:ext>
          </a:extLst>
        </xdr:cNvPr>
        <xdr:cNvSpPr txBox="1"/>
      </xdr:nvSpPr>
      <xdr:spPr>
        <a:xfrm>
          <a:off x="1955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43543</xdr:rowOff>
    </xdr:from>
    <xdr:to>
      <xdr:col>7</xdr:col>
      <xdr:colOff>31750</xdr:colOff>
      <xdr:row>60</xdr:row>
      <xdr:rowOff>145143</xdr:rowOff>
    </xdr:to>
    <xdr:sp macro="" textlink="">
      <xdr:nvSpPr>
        <xdr:cNvPr id="144" name="フローチャート: 判断 143">
          <a:extLst>
            <a:ext uri="{FF2B5EF4-FFF2-40B4-BE49-F238E27FC236}">
              <a16:creationId xmlns:a16="http://schemas.microsoft.com/office/drawing/2014/main" id="{7938E96D-188A-4B6E-B6FF-66E36B74442F}"/>
            </a:ext>
          </a:extLst>
        </xdr:cNvPr>
        <xdr:cNvSpPr/>
      </xdr:nvSpPr>
      <xdr:spPr>
        <a:xfrm>
          <a:off x="1397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129920</xdr:rowOff>
    </xdr:from>
    <xdr:ext cx="762000" cy="259045"/>
    <xdr:sp macro="" textlink="">
      <xdr:nvSpPr>
        <xdr:cNvPr id="145" name="テキスト ボックス 144">
          <a:extLst>
            <a:ext uri="{FF2B5EF4-FFF2-40B4-BE49-F238E27FC236}">
              <a16:creationId xmlns:a16="http://schemas.microsoft.com/office/drawing/2014/main" id="{0A99C498-3D54-4AE5-A994-767A46B48010}"/>
            </a:ext>
          </a:extLst>
        </xdr:cNvPr>
        <xdr:cNvSpPr txBox="1"/>
      </xdr:nvSpPr>
      <xdr:spPr>
        <a:xfrm>
          <a:off x="1066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5D59C30E-7D5C-4767-992A-5D1D09C38D2A}"/>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CC569207-D408-4F8C-B081-010F335889C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2DA7DE1-13B0-4F5D-9321-EC38DF0B187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32FD2A4A-DA07-49AB-8354-EFD4566B6376}"/>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809DF107-C7ED-40FC-84B5-98E8437A9DE8}"/>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22860</xdr:rowOff>
    </xdr:from>
    <xdr:to>
      <xdr:col>23</xdr:col>
      <xdr:colOff>184150</xdr:colOff>
      <xdr:row>60</xdr:row>
      <xdr:rowOff>124460</xdr:rowOff>
    </xdr:to>
    <xdr:sp macro="" textlink="">
      <xdr:nvSpPr>
        <xdr:cNvPr id="151" name="楕円 150">
          <a:extLst>
            <a:ext uri="{FF2B5EF4-FFF2-40B4-BE49-F238E27FC236}">
              <a16:creationId xmlns:a16="http://schemas.microsoft.com/office/drawing/2014/main" id="{8AB4319E-37EA-4F96-B1D2-DCCB68909F69}"/>
            </a:ext>
          </a:extLst>
        </xdr:cNvPr>
        <xdr:cNvSpPr/>
      </xdr:nvSpPr>
      <xdr:spPr>
        <a:xfrm>
          <a:off x="49022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166387</xdr:rowOff>
    </xdr:from>
    <xdr:ext cx="762000" cy="259045"/>
    <xdr:sp macro="" textlink="">
      <xdr:nvSpPr>
        <xdr:cNvPr id="152" name="財政構造の弾力性該当値テキスト">
          <a:extLst>
            <a:ext uri="{FF2B5EF4-FFF2-40B4-BE49-F238E27FC236}">
              <a16:creationId xmlns:a16="http://schemas.microsoft.com/office/drawing/2014/main" id="{5AD5666E-1509-45E0-9EE0-EC907679D48B}"/>
            </a:ext>
          </a:extLst>
        </xdr:cNvPr>
        <xdr:cNvSpPr txBox="1"/>
      </xdr:nvSpPr>
      <xdr:spPr>
        <a:xfrm>
          <a:off x="5041900" y="1028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56424</xdr:rowOff>
    </xdr:from>
    <xdr:to>
      <xdr:col>19</xdr:col>
      <xdr:colOff>184150</xdr:colOff>
      <xdr:row>59</xdr:row>
      <xdr:rowOff>158024</xdr:rowOff>
    </xdr:to>
    <xdr:sp macro="" textlink="">
      <xdr:nvSpPr>
        <xdr:cNvPr id="153" name="楕円 152">
          <a:extLst>
            <a:ext uri="{FF2B5EF4-FFF2-40B4-BE49-F238E27FC236}">
              <a16:creationId xmlns:a16="http://schemas.microsoft.com/office/drawing/2014/main" id="{D01412FC-7B42-4BD5-9C46-D5EA1FB1065C}"/>
            </a:ext>
          </a:extLst>
        </xdr:cNvPr>
        <xdr:cNvSpPr/>
      </xdr:nvSpPr>
      <xdr:spPr>
        <a:xfrm>
          <a:off x="4064000" y="1017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168201</xdr:rowOff>
    </xdr:from>
    <xdr:ext cx="736600" cy="259045"/>
    <xdr:sp macro="" textlink="">
      <xdr:nvSpPr>
        <xdr:cNvPr id="154" name="テキスト ボックス 153">
          <a:extLst>
            <a:ext uri="{FF2B5EF4-FFF2-40B4-BE49-F238E27FC236}">
              <a16:creationId xmlns:a16="http://schemas.microsoft.com/office/drawing/2014/main" id="{279B69E3-EF3D-402E-B190-0112B2BAE576}"/>
            </a:ext>
          </a:extLst>
        </xdr:cNvPr>
        <xdr:cNvSpPr txBox="1"/>
      </xdr:nvSpPr>
      <xdr:spPr>
        <a:xfrm>
          <a:off x="3733800" y="99408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166733</xdr:rowOff>
    </xdr:from>
    <xdr:to>
      <xdr:col>15</xdr:col>
      <xdr:colOff>133350</xdr:colOff>
      <xdr:row>60</xdr:row>
      <xdr:rowOff>96883</xdr:rowOff>
    </xdr:to>
    <xdr:sp macro="" textlink="">
      <xdr:nvSpPr>
        <xdr:cNvPr id="155" name="楕円 154">
          <a:extLst>
            <a:ext uri="{FF2B5EF4-FFF2-40B4-BE49-F238E27FC236}">
              <a16:creationId xmlns:a16="http://schemas.microsoft.com/office/drawing/2014/main" id="{DA5FD685-108C-4992-ADB6-71034F73F8A6}"/>
            </a:ext>
          </a:extLst>
        </xdr:cNvPr>
        <xdr:cNvSpPr/>
      </xdr:nvSpPr>
      <xdr:spPr>
        <a:xfrm>
          <a:off x="3175000" y="1028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107060</xdr:rowOff>
    </xdr:from>
    <xdr:ext cx="762000" cy="259045"/>
    <xdr:sp macro="" textlink="">
      <xdr:nvSpPr>
        <xdr:cNvPr id="156" name="テキスト ボックス 155">
          <a:extLst>
            <a:ext uri="{FF2B5EF4-FFF2-40B4-BE49-F238E27FC236}">
              <a16:creationId xmlns:a16="http://schemas.microsoft.com/office/drawing/2014/main" id="{C191CCE6-377F-41B0-B0B6-EA48F0CDBA44}"/>
            </a:ext>
          </a:extLst>
        </xdr:cNvPr>
        <xdr:cNvSpPr txBox="1"/>
      </xdr:nvSpPr>
      <xdr:spPr>
        <a:xfrm>
          <a:off x="2844800" y="1005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50437</xdr:rowOff>
    </xdr:from>
    <xdr:to>
      <xdr:col>11</xdr:col>
      <xdr:colOff>82550</xdr:colOff>
      <xdr:row>60</xdr:row>
      <xdr:rowOff>152037</xdr:rowOff>
    </xdr:to>
    <xdr:sp macro="" textlink="">
      <xdr:nvSpPr>
        <xdr:cNvPr id="157" name="楕円 156">
          <a:extLst>
            <a:ext uri="{FF2B5EF4-FFF2-40B4-BE49-F238E27FC236}">
              <a16:creationId xmlns:a16="http://schemas.microsoft.com/office/drawing/2014/main" id="{41533F05-9F6E-4C9C-A50D-9E04082F0D9C}"/>
            </a:ext>
          </a:extLst>
        </xdr:cNvPr>
        <xdr:cNvSpPr/>
      </xdr:nvSpPr>
      <xdr:spPr>
        <a:xfrm>
          <a:off x="22860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162214</xdr:rowOff>
    </xdr:from>
    <xdr:ext cx="762000" cy="259045"/>
    <xdr:sp macro="" textlink="">
      <xdr:nvSpPr>
        <xdr:cNvPr id="158" name="テキスト ボックス 157">
          <a:extLst>
            <a:ext uri="{FF2B5EF4-FFF2-40B4-BE49-F238E27FC236}">
              <a16:creationId xmlns:a16="http://schemas.microsoft.com/office/drawing/2014/main" id="{F036822B-BB24-4104-B91C-6F6A8576D687}"/>
            </a:ext>
          </a:extLst>
        </xdr:cNvPr>
        <xdr:cNvSpPr txBox="1"/>
      </xdr:nvSpPr>
      <xdr:spPr>
        <a:xfrm>
          <a:off x="1955800" y="10106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152944</xdr:rowOff>
    </xdr:from>
    <xdr:to>
      <xdr:col>7</xdr:col>
      <xdr:colOff>31750</xdr:colOff>
      <xdr:row>60</xdr:row>
      <xdr:rowOff>83094</xdr:rowOff>
    </xdr:to>
    <xdr:sp macro="" textlink="">
      <xdr:nvSpPr>
        <xdr:cNvPr id="159" name="楕円 158">
          <a:extLst>
            <a:ext uri="{FF2B5EF4-FFF2-40B4-BE49-F238E27FC236}">
              <a16:creationId xmlns:a16="http://schemas.microsoft.com/office/drawing/2014/main" id="{87F3AC02-B478-4973-BE1E-8472FE87B834}"/>
            </a:ext>
          </a:extLst>
        </xdr:cNvPr>
        <xdr:cNvSpPr/>
      </xdr:nvSpPr>
      <xdr:spPr>
        <a:xfrm>
          <a:off x="1397000" y="1026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93271</xdr:rowOff>
    </xdr:from>
    <xdr:ext cx="762000" cy="259045"/>
    <xdr:sp macro="" textlink="">
      <xdr:nvSpPr>
        <xdr:cNvPr id="160" name="テキスト ボックス 159">
          <a:extLst>
            <a:ext uri="{FF2B5EF4-FFF2-40B4-BE49-F238E27FC236}">
              <a16:creationId xmlns:a16="http://schemas.microsoft.com/office/drawing/2014/main" id="{7F2B4F7E-9233-41B3-91F7-E51FFA4C8D79}"/>
            </a:ext>
          </a:extLst>
        </xdr:cNvPr>
        <xdr:cNvSpPr txBox="1"/>
      </xdr:nvSpPr>
      <xdr:spPr>
        <a:xfrm>
          <a:off x="1066800" y="10037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56DD1277-085E-428C-B4CB-29922E261228}"/>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6BDEF455-F435-4676-AC49-5641B7520855}"/>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A10BB7E2-C60F-4D56-AA3C-483BEF9DFE1A}"/>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[258,959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B718A1DF-9564-429D-BCDE-CABD7F478B38}"/>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BEEE3901-0625-44FC-8EB2-BD24F9A9D156}"/>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4B3D6240-A002-44D4-B484-6EEED50E4F4D}"/>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86E287DF-EFD7-4A4B-8FF6-BB48E8A32EAF}"/>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8F0EDA75-99B4-46E7-B76F-F16D9B90C7F5}"/>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EABE4EF-40DC-4051-9F12-9FE7959A66FF}"/>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5DC51528-E256-475F-8195-13DF5382FA48}"/>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642BA176-50A9-42FD-8E6B-50E0D4D87EC4}"/>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23655C0A-1270-4317-BEE3-21AF3FB0E92F}"/>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6E6DDDD-C954-4105-B8E0-A22394EE2335}"/>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当市は有人属島を多く有する離島地域であり、格差のない住民サービスの提供に努めていることから、維持経費等の施設の維持に必要な経費が多額となり、類似団体平均を上回っている状況である。令和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年度は物価高騰などの影響により、物件費が増額となった。</a:t>
          </a:r>
          <a:endParaRPr lang="ja-JP" altLang="ja-JP" sz="1400">
            <a:effectLst/>
          </a:endParaRPr>
        </a:p>
        <a:p>
          <a:r>
            <a:rPr kumimoji="1" lang="ja-JP" altLang="ja-JP" sz="1100">
              <a:solidFill>
                <a:schemeClr val="dk1"/>
              </a:solidFill>
              <a:effectLst/>
              <a:latin typeface="+mn-lt"/>
              <a:ea typeface="+mn-ea"/>
              <a:cs typeface="+mn-cs"/>
            </a:rPr>
            <a:t>　人件費については、今後も第</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次定員管理計画に沿って、定員管理、給与の適正化に努めていく。また、物件費については「選択と集中」による事務事業の見直しを行い、歳出削減に努めていく。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4E8879D6-2CCA-4D9A-A38B-21964F698A8D}"/>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75203233-DFF8-459C-921C-59DE881987CA}"/>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ED5F1790-3B94-4EEE-8FB9-08AC65B16646}"/>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CBD9FE4B-08A6-4CBF-B989-C0B7FCC58822}"/>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F51C6A0C-1AF7-4146-9F6B-23C346C9A5D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B7010E94-C26C-4B87-BD60-8A7A1F9627AA}"/>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D6106E1D-B55D-4D88-B1B4-3A2FBE8C028B}"/>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3F906172-22FF-4BDF-BD7C-3BD20AB7978D}"/>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66F32F66-7107-491F-BC18-1CC84517116F}"/>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908537DE-69FB-4687-852E-CB3D2C046F16}"/>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9AB59206-58E4-4AEF-B823-8D61FDE1C7E2}"/>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2FD412A5-0E9D-4676-8F76-8DB8AB9B7466}"/>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357C4CDB-4949-4F95-8A0F-B06F6C110A9B}"/>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8F7E4113-FAD8-4619-A14B-A6F027BE551D}"/>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E3836069-AE7A-46B1-AD4B-90CD0BD19596}"/>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937CE98-5F84-4F2F-A3A3-8C2830B71DAB}"/>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61B5764-5862-46A5-A77A-E18501C7A134}"/>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60919</xdr:rowOff>
    </xdr:from>
    <xdr:to>
      <xdr:col>23</xdr:col>
      <xdr:colOff>133350</xdr:colOff>
      <xdr:row>88</xdr:row>
      <xdr:rowOff>134113</xdr:rowOff>
    </xdr:to>
    <xdr:cxnSp macro="">
      <xdr:nvCxnSpPr>
        <xdr:cNvPr id="191" name="直線コネクタ 190">
          <a:extLst>
            <a:ext uri="{FF2B5EF4-FFF2-40B4-BE49-F238E27FC236}">
              <a16:creationId xmlns:a16="http://schemas.microsoft.com/office/drawing/2014/main" id="{FB509F86-7572-4CD6-99DD-F4AEF6A69D84}"/>
            </a:ext>
          </a:extLst>
        </xdr:cNvPr>
        <xdr:cNvCxnSpPr/>
      </xdr:nvCxnSpPr>
      <xdr:spPr>
        <a:xfrm flipV="1">
          <a:off x="4953000" y="13948369"/>
          <a:ext cx="0" cy="12733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106190</xdr:rowOff>
    </xdr:from>
    <xdr:ext cx="762000" cy="259045"/>
    <xdr:sp macro="" textlink="">
      <xdr:nvSpPr>
        <xdr:cNvPr id="192" name="人件費・物件費等の状況最小値テキスト">
          <a:extLst>
            <a:ext uri="{FF2B5EF4-FFF2-40B4-BE49-F238E27FC236}">
              <a16:creationId xmlns:a16="http://schemas.microsoft.com/office/drawing/2014/main" id="{A756D460-6407-4E83-996A-A495545BC0B8}"/>
            </a:ext>
          </a:extLst>
        </xdr:cNvPr>
        <xdr:cNvSpPr txBox="1"/>
      </xdr:nvSpPr>
      <xdr:spPr>
        <a:xfrm>
          <a:off x="5041900" y="1519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134113</xdr:rowOff>
    </xdr:from>
    <xdr:to>
      <xdr:col>24</xdr:col>
      <xdr:colOff>12700</xdr:colOff>
      <xdr:row>88</xdr:row>
      <xdr:rowOff>134113</xdr:rowOff>
    </xdr:to>
    <xdr:cxnSp macro="">
      <xdr:nvCxnSpPr>
        <xdr:cNvPr id="193" name="直線コネクタ 192">
          <a:extLst>
            <a:ext uri="{FF2B5EF4-FFF2-40B4-BE49-F238E27FC236}">
              <a16:creationId xmlns:a16="http://schemas.microsoft.com/office/drawing/2014/main" id="{CEAA6094-1A47-407A-8DF5-6A9239E91EB5}"/>
            </a:ext>
          </a:extLst>
        </xdr:cNvPr>
        <xdr:cNvCxnSpPr/>
      </xdr:nvCxnSpPr>
      <xdr:spPr>
        <a:xfrm>
          <a:off x="4864100" y="1522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147296</xdr:rowOff>
    </xdr:from>
    <xdr:ext cx="762000" cy="259045"/>
    <xdr:sp macro="" textlink="">
      <xdr:nvSpPr>
        <xdr:cNvPr id="194" name="人件費・物件費等の状況最大値テキスト">
          <a:extLst>
            <a:ext uri="{FF2B5EF4-FFF2-40B4-BE49-F238E27FC236}">
              <a16:creationId xmlns:a16="http://schemas.microsoft.com/office/drawing/2014/main" id="{99F6838E-B3C2-4014-9E04-029F3E642974}"/>
            </a:ext>
          </a:extLst>
        </xdr:cNvPr>
        <xdr:cNvSpPr txBox="1"/>
      </xdr:nvSpPr>
      <xdr:spPr>
        <a:xfrm>
          <a:off x="5041900" y="1369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60919</xdr:rowOff>
    </xdr:from>
    <xdr:to>
      <xdr:col>24</xdr:col>
      <xdr:colOff>12700</xdr:colOff>
      <xdr:row>81</xdr:row>
      <xdr:rowOff>60919</xdr:rowOff>
    </xdr:to>
    <xdr:cxnSp macro="">
      <xdr:nvCxnSpPr>
        <xdr:cNvPr id="195" name="直線コネクタ 194">
          <a:extLst>
            <a:ext uri="{FF2B5EF4-FFF2-40B4-BE49-F238E27FC236}">
              <a16:creationId xmlns:a16="http://schemas.microsoft.com/office/drawing/2014/main" id="{3925E677-1FB9-41F1-88F4-2F6578752FF6}"/>
            </a:ext>
          </a:extLst>
        </xdr:cNvPr>
        <xdr:cNvCxnSpPr/>
      </xdr:nvCxnSpPr>
      <xdr:spPr>
        <a:xfrm>
          <a:off x="4864100" y="1394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117983</xdr:rowOff>
    </xdr:from>
    <xdr:to>
      <xdr:col>23</xdr:col>
      <xdr:colOff>133350</xdr:colOff>
      <xdr:row>82</xdr:row>
      <xdr:rowOff>130649</xdr:rowOff>
    </xdr:to>
    <xdr:cxnSp macro="">
      <xdr:nvCxnSpPr>
        <xdr:cNvPr id="196" name="直線コネクタ 195">
          <a:extLst>
            <a:ext uri="{FF2B5EF4-FFF2-40B4-BE49-F238E27FC236}">
              <a16:creationId xmlns:a16="http://schemas.microsoft.com/office/drawing/2014/main" id="{455FD417-312C-407E-A606-41BFC6C90693}"/>
            </a:ext>
          </a:extLst>
        </xdr:cNvPr>
        <xdr:cNvCxnSpPr/>
      </xdr:nvCxnSpPr>
      <xdr:spPr>
        <a:xfrm>
          <a:off x="4114800" y="14176883"/>
          <a:ext cx="838200" cy="1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17866</xdr:rowOff>
    </xdr:from>
    <xdr:ext cx="762000" cy="259045"/>
    <xdr:sp macro="" textlink="">
      <xdr:nvSpPr>
        <xdr:cNvPr id="197" name="人件費・物件費等の状況平均値テキスト">
          <a:extLst>
            <a:ext uri="{FF2B5EF4-FFF2-40B4-BE49-F238E27FC236}">
              <a16:creationId xmlns:a16="http://schemas.microsoft.com/office/drawing/2014/main" id="{EC2DBD3F-2E2D-4C13-8990-464324E3C6DD}"/>
            </a:ext>
          </a:extLst>
        </xdr:cNvPr>
        <xdr:cNvSpPr txBox="1"/>
      </xdr:nvSpPr>
      <xdr:spPr>
        <a:xfrm>
          <a:off x="5041900" y="13905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1339</xdr:rowOff>
    </xdr:from>
    <xdr:to>
      <xdr:col>23</xdr:col>
      <xdr:colOff>184150</xdr:colOff>
      <xdr:row>82</xdr:row>
      <xdr:rowOff>102939</xdr:rowOff>
    </xdr:to>
    <xdr:sp macro="" textlink="">
      <xdr:nvSpPr>
        <xdr:cNvPr id="198" name="フローチャート: 判断 197">
          <a:extLst>
            <a:ext uri="{FF2B5EF4-FFF2-40B4-BE49-F238E27FC236}">
              <a16:creationId xmlns:a16="http://schemas.microsoft.com/office/drawing/2014/main" id="{98763D05-2323-4B77-8310-69B807EDACA4}"/>
            </a:ext>
          </a:extLst>
        </xdr:cNvPr>
        <xdr:cNvSpPr/>
      </xdr:nvSpPr>
      <xdr:spPr>
        <a:xfrm>
          <a:off x="4902200" y="1406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87799</xdr:rowOff>
    </xdr:from>
    <xdr:to>
      <xdr:col>19</xdr:col>
      <xdr:colOff>133350</xdr:colOff>
      <xdr:row>82</xdr:row>
      <xdr:rowOff>117983</xdr:rowOff>
    </xdr:to>
    <xdr:cxnSp macro="">
      <xdr:nvCxnSpPr>
        <xdr:cNvPr id="199" name="直線コネクタ 198">
          <a:extLst>
            <a:ext uri="{FF2B5EF4-FFF2-40B4-BE49-F238E27FC236}">
              <a16:creationId xmlns:a16="http://schemas.microsoft.com/office/drawing/2014/main" id="{6A98A7FB-5AE0-4413-A187-41FE744840A0}"/>
            </a:ext>
          </a:extLst>
        </xdr:cNvPr>
        <xdr:cNvCxnSpPr/>
      </xdr:nvCxnSpPr>
      <xdr:spPr>
        <a:xfrm>
          <a:off x="3225800" y="14146699"/>
          <a:ext cx="889000" cy="30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161255</xdr:rowOff>
    </xdr:from>
    <xdr:to>
      <xdr:col>19</xdr:col>
      <xdr:colOff>184150</xdr:colOff>
      <xdr:row>82</xdr:row>
      <xdr:rowOff>91405</xdr:rowOff>
    </xdr:to>
    <xdr:sp macro="" textlink="">
      <xdr:nvSpPr>
        <xdr:cNvPr id="200" name="フローチャート: 判断 199">
          <a:extLst>
            <a:ext uri="{FF2B5EF4-FFF2-40B4-BE49-F238E27FC236}">
              <a16:creationId xmlns:a16="http://schemas.microsoft.com/office/drawing/2014/main" id="{460D2A75-C9D8-400B-9BC5-6A43A89F2738}"/>
            </a:ext>
          </a:extLst>
        </xdr:cNvPr>
        <xdr:cNvSpPr/>
      </xdr:nvSpPr>
      <xdr:spPr>
        <a:xfrm>
          <a:off x="4064000" y="140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101582</xdr:rowOff>
    </xdr:from>
    <xdr:ext cx="736600" cy="259045"/>
    <xdr:sp macro="" textlink="">
      <xdr:nvSpPr>
        <xdr:cNvPr id="201" name="テキスト ボックス 200">
          <a:extLst>
            <a:ext uri="{FF2B5EF4-FFF2-40B4-BE49-F238E27FC236}">
              <a16:creationId xmlns:a16="http://schemas.microsoft.com/office/drawing/2014/main" id="{F8C66FED-9C1C-4EF4-AB8D-BD2073B3B111}"/>
            </a:ext>
          </a:extLst>
        </xdr:cNvPr>
        <xdr:cNvSpPr txBox="1"/>
      </xdr:nvSpPr>
      <xdr:spPr>
        <a:xfrm>
          <a:off x="3733800" y="13817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87799</xdr:rowOff>
    </xdr:from>
    <xdr:to>
      <xdr:col>15</xdr:col>
      <xdr:colOff>82550</xdr:colOff>
      <xdr:row>82</xdr:row>
      <xdr:rowOff>104245</xdr:rowOff>
    </xdr:to>
    <xdr:cxnSp macro="">
      <xdr:nvCxnSpPr>
        <xdr:cNvPr id="202" name="直線コネクタ 201">
          <a:extLst>
            <a:ext uri="{FF2B5EF4-FFF2-40B4-BE49-F238E27FC236}">
              <a16:creationId xmlns:a16="http://schemas.microsoft.com/office/drawing/2014/main" id="{84B6E74F-6CD8-4137-9CCB-94D1CD800DDB}"/>
            </a:ext>
          </a:extLst>
        </xdr:cNvPr>
        <xdr:cNvCxnSpPr/>
      </xdr:nvCxnSpPr>
      <xdr:spPr>
        <a:xfrm flipV="1">
          <a:off x="2336800" y="14146699"/>
          <a:ext cx="889000" cy="1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141128</xdr:rowOff>
    </xdr:from>
    <xdr:to>
      <xdr:col>15</xdr:col>
      <xdr:colOff>133350</xdr:colOff>
      <xdr:row>82</xdr:row>
      <xdr:rowOff>71278</xdr:rowOff>
    </xdr:to>
    <xdr:sp macro="" textlink="">
      <xdr:nvSpPr>
        <xdr:cNvPr id="203" name="フローチャート: 判断 202">
          <a:extLst>
            <a:ext uri="{FF2B5EF4-FFF2-40B4-BE49-F238E27FC236}">
              <a16:creationId xmlns:a16="http://schemas.microsoft.com/office/drawing/2014/main" id="{9340D92F-BC59-4CC3-9C16-5CB8531A9A39}"/>
            </a:ext>
          </a:extLst>
        </xdr:cNvPr>
        <xdr:cNvSpPr/>
      </xdr:nvSpPr>
      <xdr:spPr>
        <a:xfrm>
          <a:off x="3175000" y="1402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81455</xdr:rowOff>
    </xdr:from>
    <xdr:ext cx="762000" cy="259045"/>
    <xdr:sp macro="" textlink="">
      <xdr:nvSpPr>
        <xdr:cNvPr id="204" name="テキスト ボックス 203">
          <a:extLst>
            <a:ext uri="{FF2B5EF4-FFF2-40B4-BE49-F238E27FC236}">
              <a16:creationId xmlns:a16="http://schemas.microsoft.com/office/drawing/2014/main" id="{1FD6A9F7-6B14-4F4E-9BFC-86C960036FFC}"/>
            </a:ext>
          </a:extLst>
        </xdr:cNvPr>
        <xdr:cNvSpPr txBox="1"/>
      </xdr:nvSpPr>
      <xdr:spPr>
        <a:xfrm>
          <a:off x="2844800" y="13797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78451</xdr:rowOff>
    </xdr:from>
    <xdr:to>
      <xdr:col>11</xdr:col>
      <xdr:colOff>31750</xdr:colOff>
      <xdr:row>82</xdr:row>
      <xdr:rowOff>104245</xdr:rowOff>
    </xdr:to>
    <xdr:cxnSp macro="">
      <xdr:nvCxnSpPr>
        <xdr:cNvPr id="205" name="直線コネクタ 204">
          <a:extLst>
            <a:ext uri="{FF2B5EF4-FFF2-40B4-BE49-F238E27FC236}">
              <a16:creationId xmlns:a16="http://schemas.microsoft.com/office/drawing/2014/main" id="{B3FD260A-6404-408C-B071-947E69AE5764}"/>
            </a:ext>
          </a:extLst>
        </xdr:cNvPr>
        <xdr:cNvCxnSpPr/>
      </xdr:nvCxnSpPr>
      <xdr:spPr>
        <a:xfrm>
          <a:off x="1447800" y="14137351"/>
          <a:ext cx="889000" cy="25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113015</xdr:rowOff>
    </xdr:from>
    <xdr:to>
      <xdr:col>11</xdr:col>
      <xdr:colOff>82550</xdr:colOff>
      <xdr:row>82</xdr:row>
      <xdr:rowOff>43165</xdr:rowOff>
    </xdr:to>
    <xdr:sp macro="" textlink="">
      <xdr:nvSpPr>
        <xdr:cNvPr id="206" name="フローチャート: 判断 205">
          <a:extLst>
            <a:ext uri="{FF2B5EF4-FFF2-40B4-BE49-F238E27FC236}">
              <a16:creationId xmlns:a16="http://schemas.microsoft.com/office/drawing/2014/main" id="{3A49C946-1D99-4E00-848A-9D3375462709}"/>
            </a:ext>
          </a:extLst>
        </xdr:cNvPr>
        <xdr:cNvSpPr/>
      </xdr:nvSpPr>
      <xdr:spPr>
        <a:xfrm>
          <a:off x="2286000" y="1400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53342</xdr:rowOff>
    </xdr:from>
    <xdr:ext cx="762000" cy="259045"/>
    <xdr:sp macro="" textlink="">
      <xdr:nvSpPr>
        <xdr:cNvPr id="207" name="テキスト ボックス 206">
          <a:extLst>
            <a:ext uri="{FF2B5EF4-FFF2-40B4-BE49-F238E27FC236}">
              <a16:creationId xmlns:a16="http://schemas.microsoft.com/office/drawing/2014/main" id="{46989F85-AC3A-41A7-9FF0-BF792C52A7A7}"/>
            </a:ext>
          </a:extLst>
        </xdr:cNvPr>
        <xdr:cNvSpPr txBox="1"/>
      </xdr:nvSpPr>
      <xdr:spPr>
        <a:xfrm>
          <a:off x="1955800" y="13769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102119</xdr:rowOff>
    </xdr:from>
    <xdr:to>
      <xdr:col>7</xdr:col>
      <xdr:colOff>31750</xdr:colOff>
      <xdr:row>82</xdr:row>
      <xdr:rowOff>32269</xdr:rowOff>
    </xdr:to>
    <xdr:sp macro="" textlink="">
      <xdr:nvSpPr>
        <xdr:cNvPr id="208" name="フローチャート: 判断 207">
          <a:extLst>
            <a:ext uri="{FF2B5EF4-FFF2-40B4-BE49-F238E27FC236}">
              <a16:creationId xmlns:a16="http://schemas.microsoft.com/office/drawing/2014/main" id="{BCE0D752-F639-4B47-A386-AB002A626DEB}"/>
            </a:ext>
          </a:extLst>
        </xdr:cNvPr>
        <xdr:cNvSpPr/>
      </xdr:nvSpPr>
      <xdr:spPr>
        <a:xfrm>
          <a:off x="1397000" y="13989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42446</xdr:rowOff>
    </xdr:from>
    <xdr:ext cx="762000" cy="259045"/>
    <xdr:sp macro="" textlink="">
      <xdr:nvSpPr>
        <xdr:cNvPr id="209" name="テキスト ボックス 208">
          <a:extLst>
            <a:ext uri="{FF2B5EF4-FFF2-40B4-BE49-F238E27FC236}">
              <a16:creationId xmlns:a16="http://schemas.microsoft.com/office/drawing/2014/main" id="{B8C28D86-A9B9-4B78-8EE0-8EBC9892C76D}"/>
            </a:ext>
          </a:extLst>
        </xdr:cNvPr>
        <xdr:cNvSpPr txBox="1"/>
      </xdr:nvSpPr>
      <xdr:spPr>
        <a:xfrm>
          <a:off x="1066800" y="13758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5A7EF5FA-2C3C-4CFD-87E2-254E966ADE6F}"/>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ED6F9953-F6C4-427C-A841-57C74428405D}"/>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6DC67093-1241-4F19-838E-478B7520208F}"/>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47F46A43-B354-4BFE-9692-74D792FDDDDE}"/>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828F99A4-AA01-4778-BFB4-27097F21328C}"/>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79849</xdr:rowOff>
    </xdr:from>
    <xdr:to>
      <xdr:col>23</xdr:col>
      <xdr:colOff>184150</xdr:colOff>
      <xdr:row>83</xdr:row>
      <xdr:rowOff>9999</xdr:rowOff>
    </xdr:to>
    <xdr:sp macro="" textlink="">
      <xdr:nvSpPr>
        <xdr:cNvPr id="215" name="楕円 214">
          <a:extLst>
            <a:ext uri="{FF2B5EF4-FFF2-40B4-BE49-F238E27FC236}">
              <a16:creationId xmlns:a16="http://schemas.microsoft.com/office/drawing/2014/main" id="{A54F4B57-28A7-412F-8A15-876EA5576CB0}"/>
            </a:ext>
          </a:extLst>
        </xdr:cNvPr>
        <xdr:cNvSpPr/>
      </xdr:nvSpPr>
      <xdr:spPr>
        <a:xfrm>
          <a:off x="4902200" y="1413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51926</xdr:rowOff>
    </xdr:from>
    <xdr:ext cx="762000" cy="259045"/>
    <xdr:sp macro="" textlink="">
      <xdr:nvSpPr>
        <xdr:cNvPr id="216" name="人件費・物件費等の状況該当値テキスト">
          <a:extLst>
            <a:ext uri="{FF2B5EF4-FFF2-40B4-BE49-F238E27FC236}">
              <a16:creationId xmlns:a16="http://schemas.microsoft.com/office/drawing/2014/main" id="{F73C4D36-8A6F-4E25-A5CC-376F83E702BF}"/>
            </a:ext>
          </a:extLst>
        </xdr:cNvPr>
        <xdr:cNvSpPr txBox="1"/>
      </xdr:nvSpPr>
      <xdr:spPr>
        <a:xfrm>
          <a:off x="5041900" y="14110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67183</xdr:rowOff>
    </xdr:from>
    <xdr:to>
      <xdr:col>19</xdr:col>
      <xdr:colOff>184150</xdr:colOff>
      <xdr:row>82</xdr:row>
      <xdr:rowOff>168783</xdr:rowOff>
    </xdr:to>
    <xdr:sp macro="" textlink="">
      <xdr:nvSpPr>
        <xdr:cNvPr id="217" name="楕円 216">
          <a:extLst>
            <a:ext uri="{FF2B5EF4-FFF2-40B4-BE49-F238E27FC236}">
              <a16:creationId xmlns:a16="http://schemas.microsoft.com/office/drawing/2014/main" id="{6C24FEA4-AF2E-463C-A88D-60A18DC5FE71}"/>
            </a:ext>
          </a:extLst>
        </xdr:cNvPr>
        <xdr:cNvSpPr/>
      </xdr:nvSpPr>
      <xdr:spPr>
        <a:xfrm>
          <a:off x="4064000" y="1412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153560</xdr:rowOff>
    </xdr:from>
    <xdr:ext cx="736600" cy="259045"/>
    <xdr:sp macro="" textlink="">
      <xdr:nvSpPr>
        <xdr:cNvPr id="218" name="テキスト ボックス 217">
          <a:extLst>
            <a:ext uri="{FF2B5EF4-FFF2-40B4-BE49-F238E27FC236}">
              <a16:creationId xmlns:a16="http://schemas.microsoft.com/office/drawing/2014/main" id="{2B7A029B-061E-4637-9EAA-78F45C1BB50E}"/>
            </a:ext>
          </a:extLst>
        </xdr:cNvPr>
        <xdr:cNvSpPr txBox="1"/>
      </xdr:nvSpPr>
      <xdr:spPr>
        <a:xfrm>
          <a:off x="3733800" y="14212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36999</xdr:rowOff>
    </xdr:from>
    <xdr:to>
      <xdr:col>15</xdr:col>
      <xdr:colOff>133350</xdr:colOff>
      <xdr:row>82</xdr:row>
      <xdr:rowOff>138599</xdr:rowOff>
    </xdr:to>
    <xdr:sp macro="" textlink="">
      <xdr:nvSpPr>
        <xdr:cNvPr id="219" name="楕円 218">
          <a:extLst>
            <a:ext uri="{FF2B5EF4-FFF2-40B4-BE49-F238E27FC236}">
              <a16:creationId xmlns:a16="http://schemas.microsoft.com/office/drawing/2014/main" id="{A20CD98D-3AC6-43CB-B1DB-DAF94B2216D2}"/>
            </a:ext>
          </a:extLst>
        </xdr:cNvPr>
        <xdr:cNvSpPr/>
      </xdr:nvSpPr>
      <xdr:spPr>
        <a:xfrm>
          <a:off x="3175000" y="1409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123376</xdr:rowOff>
    </xdr:from>
    <xdr:ext cx="762000" cy="259045"/>
    <xdr:sp macro="" textlink="">
      <xdr:nvSpPr>
        <xdr:cNvPr id="220" name="テキスト ボックス 219">
          <a:extLst>
            <a:ext uri="{FF2B5EF4-FFF2-40B4-BE49-F238E27FC236}">
              <a16:creationId xmlns:a16="http://schemas.microsoft.com/office/drawing/2014/main" id="{DC379968-5C60-4BF1-86C1-2949E698D7D3}"/>
            </a:ext>
          </a:extLst>
        </xdr:cNvPr>
        <xdr:cNvSpPr txBox="1"/>
      </xdr:nvSpPr>
      <xdr:spPr>
        <a:xfrm>
          <a:off x="2844800" y="14182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53445</xdr:rowOff>
    </xdr:from>
    <xdr:to>
      <xdr:col>11</xdr:col>
      <xdr:colOff>82550</xdr:colOff>
      <xdr:row>82</xdr:row>
      <xdr:rowOff>155045</xdr:rowOff>
    </xdr:to>
    <xdr:sp macro="" textlink="">
      <xdr:nvSpPr>
        <xdr:cNvPr id="221" name="楕円 220">
          <a:extLst>
            <a:ext uri="{FF2B5EF4-FFF2-40B4-BE49-F238E27FC236}">
              <a16:creationId xmlns:a16="http://schemas.microsoft.com/office/drawing/2014/main" id="{680CBF3F-F5FE-460E-B998-56B46BEFE126}"/>
            </a:ext>
          </a:extLst>
        </xdr:cNvPr>
        <xdr:cNvSpPr/>
      </xdr:nvSpPr>
      <xdr:spPr>
        <a:xfrm>
          <a:off x="2286000" y="1411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139822</xdr:rowOff>
    </xdr:from>
    <xdr:ext cx="762000" cy="259045"/>
    <xdr:sp macro="" textlink="">
      <xdr:nvSpPr>
        <xdr:cNvPr id="222" name="テキスト ボックス 221">
          <a:extLst>
            <a:ext uri="{FF2B5EF4-FFF2-40B4-BE49-F238E27FC236}">
              <a16:creationId xmlns:a16="http://schemas.microsoft.com/office/drawing/2014/main" id="{BE1ADCCD-0ED7-413B-9DC4-9DD2AD24748A}"/>
            </a:ext>
          </a:extLst>
        </xdr:cNvPr>
        <xdr:cNvSpPr txBox="1"/>
      </xdr:nvSpPr>
      <xdr:spPr>
        <a:xfrm>
          <a:off x="1955800" y="1419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27651</xdr:rowOff>
    </xdr:from>
    <xdr:to>
      <xdr:col>7</xdr:col>
      <xdr:colOff>31750</xdr:colOff>
      <xdr:row>82</xdr:row>
      <xdr:rowOff>129251</xdr:rowOff>
    </xdr:to>
    <xdr:sp macro="" textlink="">
      <xdr:nvSpPr>
        <xdr:cNvPr id="223" name="楕円 222">
          <a:extLst>
            <a:ext uri="{FF2B5EF4-FFF2-40B4-BE49-F238E27FC236}">
              <a16:creationId xmlns:a16="http://schemas.microsoft.com/office/drawing/2014/main" id="{E53001E5-093F-4759-BCF8-BFF94F41B30D}"/>
            </a:ext>
          </a:extLst>
        </xdr:cNvPr>
        <xdr:cNvSpPr/>
      </xdr:nvSpPr>
      <xdr:spPr>
        <a:xfrm>
          <a:off x="1397000" y="1408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114028</xdr:rowOff>
    </xdr:from>
    <xdr:ext cx="762000" cy="259045"/>
    <xdr:sp macro="" textlink="">
      <xdr:nvSpPr>
        <xdr:cNvPr id="224" name="テキスト ボックス 223">
          <a:extLst>
            <a:ext uri="{FF2B5EF4-FFF2-40B4-BE49-F238E27FC236}">
              <a16:creationId xmlns:a16="http://schemas.microsoft.com/office/drawing/2014/main" id="{4106FE1D-BC30-4AF7-8159-F6F2E29CABCC}"/>
            </a:ext>
          </a:extLst>
        </xdr:cNvPr>
        <xdr:cNvSpPr txBox="1"/>
      </xdr:nvSpPr>
      <xdr:spPr>
        <a:xfrm>
          <a:off x="1066800" y="14172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577BB534-CD39-4C13-86BA-44FFF863276D}"/>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5B79B557-E8F5-4EDA-8448-3F8AEF5EBD08}"/>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4A85735F-2354-4D3C-9A0A-44AD5AC1AD7C}"/>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8E29D75A-379B-4F0F-90DE-2BA8B9660505}"/>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514039E-AEC1-4677-89D5-99DC408A8E85}"/>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E5D2453E-3C14-4E44-AD1B-0FC37C07C66D}"/>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B9E1F2AF-769C-462C-8BAA-A4D4D266590E}"/>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C176E798-8F1A-46EA-8A1F-FE35247CF0FF}"/>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34E70D-75B2-4ED3-98DA-D4B6044BA09B}"/>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8FA6AD71-85A1-4107-9E10-2BE24EDA87FB}"/>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D33C0F52-B1DF-4169-877A-2547CC742223}"/>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D2690F16-4BA8-416A-BF75-A84F6FE5CC22}"/>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323017DB-8106-4689-94FC-53C90FFDB0CD}"/>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全国市平均との比較では△</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ポイント、類似団体平均との比較では△</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ポイントとそれぞれの平均値より低い状況である。</a:t>
          </a:r>
          <a:endParaRPr lang="ja-JP" altLang="ja-JP" sz="1400">
            <a:effectLst/>
          </a:endParaRPr>
        </a:p>
        <a:p>
          <a:r>
            <a:rPr kumimoji="1" lang="ja-JP" altLang="ja-JP" sz="1100">
              <a:solidFill>
                <a:schemeClr val="dk1"/>
              </a:solidFill>
              <a:effectLst/>
              <a:latin typeface="+mn-lt"/>
              <a:ea typeface="+mn-ea"/>
              <a:cs typeface="+mn-cs"/>
            </a:rPr>
            <a:t>　今後も国、他都市の動向等を勘案しながら給与の適正化に努める。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6BB2982E-DD00-4E71-A990-F066601BBED2}"/>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CA808832-536E-40C5-A35B-B41E48A35E37}"/>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a:extLst>
            <a:ext uri="{FF2B5EF4-FFF2-40B4-BE49-F238E27FC236}">
              <a16:creationId xmlns:a16="http://schemas.microsoft.com/office/drawing/2014/main" id="{62434E7D-1011-44C5-9E8A-32D935013B9B}"/>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a:extLst>
            <a:ext uri="{FF2B5EF4-FFF2-40B4-BE49-F238E27FC236}">
              <a16:creationId xmlns:a16="http://schemas.microsoft.com/office/drawing/2014/main" id="{4851266C-6E33-4724-B3FF-6D00E6884A5E}"/>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a:extLst>
            <a:ext uri="{FF2B5EF4-FFF2-40B4-BE49-F238E27FC236}">
              <a16:creationId xmlns:a16="http://schemas.microsoft.com/office/drawing/2014/main" id="{2112FFBE-EBB0-4465-8DBB-4C79C43CC711}"/>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a:extLst>
            <a:ext uri="{FF2B5EF4-FFF2-40B4-BE49-F238E27FC236}">
              <a16:creationId xmlns:a16="http://schemas.microsoft.com/office/drawing/2014/main" id="{BD372272-E9BC-4373-A9EB-2DA9848279B5}"/>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B223D9F3-8B88-4DCD-A13A-9C213C6A34A5}"/>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4FFE05E9-B9C4-43F6-B3F9-43562A1D8203}"/>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a:extLst>
            <a:ext uri="{FF2B5EF4-FFF2-40B4-BE49-F238E27FC236}">
              <a16:creationId xmlns:a16="http://schemas.microsoft.com/office/drawing/2014/main" id="{D1BBFC9A-D1C6-46C5-9AA1-E4999A417C89}"/>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a:extLst>
            <a:ext uri="{FF2B5EF4-FFF2-40B4-BE49-F238E27FC236}">
              <a16:creationId xmlns:a16="http://schemas.microsoft.com/office/drawing/2014/main" id="{9D4F9CCD-DDE6-44F0-B86C-DBBCB9E790C4}"/>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a:extLst>
            <a:ext uri="{FF2B5EF4-FFF2-40B4-BE49-F238E27FC236}">
              <a16:creationId xmlns:a16="http://schemas.microsoft.com/office/drawing/2014/main" id="{F5C05DE4-AA90-456F-9F8D-2B23DDCAAA45}"/>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a:extLst>
            <a:ext uri="{FF2B5EF4-FFF2-40B4-BE49-F238E27FC236}">
              <a16:creationId xmlns:a16="http://schemas.microsoft.com/office/drawing/2014/main" id="{527CD4A2-E8A2-4444-9010-239ED8739594}"/>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A5F8E93-57CB-4B10-87AC-FB9183FDAD2C}"/>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AB8E0FA8-D59E-4AEA-9770-01E5616260CA}"/>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D83A3B2A-83A8-470B-AC2B-F8F69C52978F}"/>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150284</xdr:rowOff>
    </xdr:to>
    <xdr:cxnSp macro="">
      <xdr:nvCxnSpPr>
        <xdr:cNvPr id="253" name="直線コネクタ 252">
          <a:extLst>
            <a:ext uri="{FF2B5EF4-FFF2-40B4-BE49-F238E27FC236}">
              <a16:creationId xmlns:a16="http://schemas.microsoft.com/office/drawing/2014/main" id="{F73BB4DA-B48E-4B1D-A9AB-1355418438B4}"/>
            </a:ext>
          </a:extLst>
        </xdr:cNvPr>
        <xdr:cNvCxnSpPr/>
      </xdr:nvCxnSpPr>
      <xdr:spPr>
        <a:xfrm flipV="1">
          <a:off x="17018000" y="13720234"/>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4" name="給与水準   （国との比較）最小値テキスト">
          <a:extLst>
            <a:ext uri="{FF2B5EF4-FFF2-40B4-BE49-F238E27FC236}">
              <a16:creationId xmlns:a16="http://schemas.microsoft.com/office/drawing/2014/main" id="{B72251C1-2F8D-49FF-BCC1-EBCEB55E8393}"/>
            </a:ext>
          </a:extLst>
        </xdr:cNvPr>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5" name="直線コネクタ 254">
          <a:extLst>
            <a:ext uri="{FF2B5EF4-FFF2-40B4-BE49-F238E27FC236}">
              <a16:creationId xmlns:a16="http://schemas.microsoft.com/office/drawing/2014/main" id="{4AD29A78-5E71-488D-ABCF-C06E74C7CF46}"/>
            </a:ext>
          </a:extLst>
        </xdr:cNvPr>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6" name="給与水準   （国との比較）最大値テキスト">
          <a:extLst>
            <a:ext uri="{FF2B5EF4-FFF2-40B4-BE49-F238E27FC236}">
              <a16:creationId xmlns:a16="http://schemas.microsoft.com/office/drawing/2014/main" id="{02751845-5476-44F7-96BA-62327CC7EB11}"/>
            </a:ext>
          </a:extLst>
        </xdr:cNvPr>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7" name="直線コネクタ 256">
          <a:extLst>
            <a:ext uri="{FF2B5EF4-FFF2-40B4-BE49-F238E27FC236}">
              <a16:creationId xmlns:a16="http://schemas.microsoft.com/office/drawing/2014/main" id="{BAF67D01-C036-4AA5-A394-4F8E611374D4}"/>
            </a:ext>
          </a:extLst>
        </xdr:cNvPr>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112184</xdr:rowOff>
    </xdr:from>
    <xdr:to>
      <xdr:col>81</xdr:col>
      <xdr:colOff>44450</xdr:colOff>
      <xdr:row>85</xdr:row>
      <xdr:rowOff>138995</xdr:rowOff>
    </xdr:to>
    <xdr:cxnSp macro="">
      <xdr:nvCxnSpPr>
        <xdr:cNvPr id="258" name="直線コネクタ 257">
          <a:extLst>
            <a:ext uri="{FF2B5EF4-FFF2-40B4-BE49-F238E27FC236}">
              <a16:creationId xmlns:a16="http://schemas.microsoft.com/office/drawing/2014/main" id="{377C21EB-B743-431E-A3AA-24DEB1761825}"/>
            </a:ext>
          </a:extLst>
        </xdr:cNvPr>
        <xdr:cNvCxnSpPr/>
      </xdr:nvCxnSpPr>
      <xdr:spPr>
        <a:xfrm>
          <a:off x="16179800" y="14685434"/>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140705</xdr:rowOff>
    </xdr:from>
    <xdr:ext cx="762000" cy="259045"/>
    <xdr:sp macro="" textlink="">
      <xdr:nvSpPr>
        <xdr:cNvPr id="259" name="給与水準   （国との比較）平均値テキスト">
          <a:extLst>
            <a:ext uri="{FF2B5EF4-FFF2-40B4-BE49-F238E27FC236}">
              <a16:creationId xmlns:a16="http://schemas.microsoft.com/office/drawing/2014/main" id="{5C963F8D-3259-4138-91FF-D74BDA5816DE}"/>
            </a:ext>
          </a:extLst>
        </xdr:cNvPr>
        <xdr:cNvSpPr txBox="1"/>
      </xdr:nvSpPr>
      <xdr:spPr>
        <a:xfrm>
          <a:off x="17106900" y="14713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60" name="フローチャート: 判断 259">
          <a:extLst>
            <a:ext uri="{FF2B5EF4-FFF2-40B4-BE49-F238E27FC236}">
              <a16:creationId xmlns:a16="http://schemas.microsoft.com/office/drawing/2014/main" id="{5DEC9D9F-A71C-4BBA-BF49-66C2675EF6D7}"/>
            </a:ext>
          </a:extLst>
        </xdr:cNvPr>
        <xdr:cNvSpPr/>
      </xdr:nvSpPr>
      <xdr:spPr>
        <a:xfrm>
          <a:off x="169672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112184</xdr:rowOff>
    </xdr:from>
    <xdr:to>
      <xdr:col>77</xdr:col>
      <xdr:colOff>44450</xdr:colOff>
      <xdr:row>85</xdr:row>
      <xdr:rowOff>112184</xdr:rowOff>
    </xdr:to>
    <xdr:cxnSp macro="">
      <xdr:nvCxnSpPr>
        <xdr:cNvPr id="261" name="直線コネクタ 260">
          <a:extLst>
            <a:ext uri="{FF2B5EF4-FFF2-40B4-BE49-F238E27FC236}">
              <a16:creationId xmlns:a16="http://schemas.microsoft.com/office/drawing/2014/main" id="{1220EA97-E649-4AAB-BBAA-0D156FAABAFD}"/>
            </a:ext>
          </a:extLst>
        </xdr:cNvPr>
        <xdr:cNvCxnSpPr/>
      </xdr:nvCxnSpPr>
      <xdr:spPr>
        <a:xfrm>
          <a:off x="15290800" y="146854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2" name="フローチャート: 判断 261">
          <a:extLst>
            <a:ext uri="{FF2B5EF4-FFF2-40B4-BE49-F238E27FC236}">
              <a16:creationId xmlns:a16="http://schemas.microsoft.com/office/drawing/2014/main" id="{98D3BD12-356D-4898-A490-02968EBE32E3}"/>
            </a:ext>
          </a:extLst>
        </xdr:cNvPr>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96961</xdr:rowOff>
    </xdr:from>
    <xdr:ext cx="736600" cy="259045"/>
    <xdr:sp macro="" textlink="">
      <xdr:nvSpPr>
        <xdr:cNvPr id="263" name="テキスト ボックス 262">
          <a:extLst>
            <a:ext uri="{FF2B5EF4-FFF2-40B4-BE49-F238E27FC236}">
              <a16:creationId xmlns:a16="http://schemas.microsoft.com/office/drawing/2014/main" id="{1FC3912B-E73E-443C-B1F4-DE731820BBCC}"/>
            </a:ext>
          </a:extLst>
        </xdr:cNvPr>
        <xdr:cNvSpPr txBox="1"/>
      </xdr:nvSpPr>
      <xdr:spPr>
        <a:xfrm>
          <a:off x="15798800" y="14841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85372</xdr:rowOff>
    </xdr:from>
    <xdr:to>
      <xdr:col>72</xdr:col>
      <xdr:colOff>203200</xdr:colOff>
      <xdr:row>85</xdr:row>
      <xdr:rowOff>112184</xdr:rowOff>
    </xdr:to>
    <xdr:cxnSp macro="">
      <xdr:nvCxnSpPr>
        <xdr:cNvPr id="264" name="直線コネクタ 263">
          <a:extLst>
            <a:ext uri="{FF2B5EF4-FFF2-40B4-BE49-F238E27FC236}">
              <a16:creationId xmlns:a16="http://schemas.microsoft.com/office/drawing/2014/main" id="{75ED69FD-3892-4E98-9050-347EBCFC738F}"/>
            </a:ext>
          </a:extLst>
        </xdr:cNvPr>
        <xdr:cNvCxnSpPr/>
      </xdr:nvCxnSpPr>
      <xdr:spPr>
        <a:xfrm>
          <a:off x="14401800" y="14658622"/>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5" name="フローチャート: 判断 264">
          <a:extLst>
            <a:ext uri="{FF2B5EF4-FFF2-40B4-BE49-F238E27FC236}">
              <a16:creationId xmlns:a16="http://schemas.microsoft.com/office/drawing/2014/main" id="{84ED40CA-F65C-4611-879E-BC70F12CED3B}"/>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123772</xdr:rowOff>
    </xdr:from>
    <xdr:ext cx="762000" cy="259045"/>
    <xdr:sp macro="" textlink="">
      <xdr:nvSpPr>
        <xdr:cNvPr id="266" name="テキスト ボックス 265">
          <a:extLst>
            <a:ext uri="{FF2B5EF4-FFF2-40B4-BE49-F238E27FC236}">
              <a16:creationId xmlns:a16="http://schemas.microsoft.com/office/drawing/2014/main" id="{E01825CF-646F-4352-BAF8-F19A1D972A2E}"/>
            </a:ext>
          </a:extLst>
        </xdr:cNvPr>
        <xdr:cNvSpPr txBox="1"/>
      </xdr:nvSpPr>
      <xdr:spPr>
        <a:xfrm>
          <a:off x="14909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85372</xdr:rowOff>
    </xdr:from>
    <xdr:to>
      <xdr:col>68</xdr:col>
      <xdr:colOff>152400</xdr:colOff>
      <xdr:row>86</xdr:row>
      <xdr:rowOff>7761</xdr:rowOff>
    </xdr:to>
    <xdr:cxnSp macro="">
      <xdr:nvCxnSpPr>
        <xdr:cNvPr id="267" name="直線コネクタ 266">
          <a:extLst>
            <a:ext uri="{FF2B5EF4-FFF2-40B4-BE49-F238E27FC236}">
              <a16:creationId xmlns:a16="http://schemas.microsoft.com/office/drawing/2014/main" id="{759D4C5E-8529-4714-ABFA-31180591D1BE}"/>
            </a:ext>
          </a:extLst>
        </xdr:cNvPr>
        <xdr:cNvCxnSpPr/>
      </xdr:nvCxnSpPr>
      <xdr:spPr>
        <a:xfrm flipV="1">
          <a:off x="13512800" y="14658622"/>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8" name="フローチャート: 判断 267">
          <a:extLst>
            <a:ext uri="{FF2B5EF4-FFF2-40B4-BE49-F238E27FC236}">
              <a16:creationId xmlns:a16="http://schemas.microsoft.com/office/drawing/2014/main" id="{F308AF55-BA58-44C1-925B-AC34943FC549}"/>
            </a:ext>
          </a:extLst>
        </xdr:cNvPr>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110366</xdr:rowOff>
    </xdr:from>
    <xdr:ext cx="762000" cy="259045"/>
    <xdr:sp macro="" textlink="">
      <xdr:nvSpPr>
        <xdr:cNvPr id="269" name="テキスト ボックス 268">
          <a:extLst>
            <a:ext uri="{FF2B5EF4-FFF2-40B4-BE49-F238E27FC236}">
              <a16:creationId xmlns:a16="http://schemas.microsoft.com/office/drawing/2014/main" id="{6120ACD4-6268-4560-A8D5-ABB399B8F377}"/>
            </a:ext>
          </a:extLst>
        </xdr:cNvPr>
        <xdr:cNvSpPr txBox="1"/>
      </xdr:nvSpPr>
      <xdr:spPr>
        <a:xfrm>
          <a:off x="14020800" y="148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70" name="フローチャート: 判断 269">
          <a:extLst>
            <a:ext uri="{FF2B5EF4-FFF2-40B4-BE49-F238E27FC236}">
              <a16:creationId xmlns:a16="http://schemas.microsoft.com/office/drawing/2014/main" id="{29C5A7C8-47BB-4996-822A-0E7E5A9D9B0E}"/>
            </a:ext>
          </a:extLst>
        </xdr:cNvPr>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123772</xdr:rowOff>
    </xdr:from>
    <xdr:ext cx="762000" cy="259045"/>
    <xdr:sp macro="" textlink="">
      <xdr:nvSpPr>
        <xdr:cNvPr id="271" name="テキスト ボックス 270">
          <a:extLst>
            <a:ext uri="{FF2B5EF4-FFF2-40B4-BE49-F238E27FC236}">
              <a16:creationId xmlns:a16="http://schemas.microsoft.com/office/drawing/2014/main" id="{2988F00E-B48D-4BFA-9100-B1A88A14D2A0}"/>
            </a:ext>
          </a:extLst>
        </xdr:cNvPr>
        <xdr:cNvSpPr txBox="1"/>
      </xdr:nvSpPr>
      <xdr:spPr>
        <a:xfrm>
          <a:off x="13131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73573ED3-D290-4970-A48A-334518BC456F}"/>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E6B8934A-00EE-4BFF-9050-5BE146F8FFDA}"/>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4E31DB98-9B1F-4368-894C-EE6BFC9F635D}"/>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1C3F3BF1-439A-4EB7-B3F4-435CFD69995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F03C26D6-5020-4AE8-B3F8-45706574D85F}"/>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88195</xdr:rowOff>
    </xdr:from>
    <xdr:to>
      <xdr:col>81</xdr:col>
      <xdr:colOff>95250</xdr:colOff>
      <xdr:row>86</xdr:row>
      <xdr:rowOff>18345</xdr:rowOff>
    </xdr:to>
    <xdr:sp macro="" textlink="">
      <xdr:nvSpPr>
        <xdr:cNvPr id="277" name="楕円 276">
          <a:extLst>
            <a:ext uri="{FF2B5EF4-FFF2-40B4-BE49-F238E27FC236}">
              <a16:creationId xmlns:a16="http://schemas.microsoft.com/office/drawing/2014/main" id="{31131047-FB46-4E76-975D-EEDE98E9718B}"/>
            </a:ext>
          </a:extLst>
        </xdr:cNvPr>
        <xdr:cNvSpPr/>
      </xdr:nvSpPr>
      <xdr:spPr>
        <a:xfrm>
          <a:off x="16967200" y="1466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104722</xdr:rowOff>
    </xdr:from>
    <xdr:ext cx="762000" cy="259045"/>
    <xdr:sp macro="" textlink="">
      <xdr:nvSpPr>
        <xdr:cNvPr id="278" name="給与水準   （国との比較）該当値テキスト">
          <a:extLst>
            <a:ext uri="{FF2B5EF4-FFF2-40B4-BE49-F238E27FC236}">
              <a16:creationId xmlns:a16="http://schemas.microsoft.com/office/drawing/2014/main" id="{D157C5F5-5E48-4382-B281-21DD049BA26C}"/>
            </a:ext>
          </a:extLst>
        </xdr:cNvPr>
        <xdr:cNvSpPr txBox="1"/>
      </xdr:nvSpPr>
      <xdr:spPr>
        <a:xfrm>
          <a:off x="17106900" y="145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61384</xdr:rowOff>
    </xdr:from>
    <xdr:to>
      <xdr:col>77</xdr:col>
      <xdr:colOff>95250</xdr:colOff>
      <xdr:row>85</xdr:row>
      <xdr:rowOff>162984</xdr:rowOff>
    </xdr:to>
    <xdr:sp macro="" textlink="">
      <xdr:nvSpPr>
        <xdr:cNvPr id="279" name="楕円 278">
          <a:extLst>
            <a:ext uri="{FF2B5EF4-FFF2-40B4-BE49-F238E27FC236}">
              <a16:creationId xmlns:a16="http://schemas.microsoft.com/office/drawing/2014/main" id="{786594CE-2017-451D-BD42-2A9049D122EA}"/>
            </a:ext>
          </a:extLst>
        </xdr:cNvPr>
        <xdr:cNvSpPr/>
      </xdr:nvSpPr>
      <xdr:spPr>
        <a:xfrm>
          <a:off x="16129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80" name="テキスト ボックス 279">
          <a:extLst>
            <a:ext uri="{FF2B5EF4-FFF2-40B4-BE49-F238E27FC236}">
              <a16:creationId xmlns:a16="http://schemas.microsoft.com/office/drawing/2014/main" id="{685FD3C9-D961-416D-B4C2-6A0B7E055891}"/>
            </a:ext>
          </a:extLst>
        </xdr:cNvPr>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61384</xdr:rowOff>
    </xdr:from>
    <xdr:to>
      <xdr:col>73</xdr:col>
      <xdr:colOff>44450</xdr:colOff>
      <xdr:row>85</xdr:row>
      <xdr:rowOff>162984</xdr:rowOff>
    </xdr:to>
    <xdr:sp macro="" textlink="">
      <xdr:nvSpPr>
        <xdr:cNvPr id="281" name="楕円 280">
          <a:extLst>
            <a:ext uri="{FF2B5EF4-FFF2-40B4-BE49-F238E27FC236}">
              <a16:creationId xmlns:a16="http://schemas.microsoft.com/office/drawing/2014/main" id="{71B16E57-E014-4A14-859C-9F1C3BEC732C}"/>
            </a:ext>
          </a:extLst>
        </xdr:cNvPr>
        <xdr:cNvSpPr/>
      </xdr:nvSpPr>
      <xdr:spPr>
        <a:xfrm>
          <a:off x="15240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82" name="テキスト ボックス 281">
          <a:extLst>
            <a:ext uri="{FF2B5EF4-FFF2-40B4-BE49-F238E27FC236}">
              <a16:creationId xmlns:a16="http://schemas.microsoft.com/office/drawing/2014/main" id="{A2535C99-4C5E-4159-88B7-C9C53A401D2D}"/>
            </a:ext>
          </a:extLst>
        </xdr:cNvPr>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34572</xdr:rowOff>
    </xdr:from>
    <xdr:to>
      <xdr:col>68</xdr:col>
      <xdr:colOff>203200</xdr:colOff>
      <xdr:row>85</xdr:row>
      <xdr:rowOff>136172</xdr:rowOff>
    </xdr:to>
    <xdr:sp macro="" textlink="">
      <xdr:nvSpPr>
        <xdr:cNvPr id="283" name="楕円 282">
          <a:extLst>
            <a:ext uri="{FF2B5EF4-FFF2-40B4-BE49-F238E27FC236}">
              <a16:creationId xmlns:a16="http://schemas.microsoft.com/office/drawing/2014/main" id="{4C07EF9B-81B0-4F12-BF82-71EA339E936E}"/>
            </a:ext>
          </a:extLst>
        </xdr:cNvPr>
        <xdr:cNvSpPr/>
      </xdr:nvSpPr>
      <xdr:spPr>
        <a:xfrm>
          <a:off x="14351000" y="146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146349</xdr:rowOff>
    </xdr:from>
    <xdr:ext cx="762000" cy="259045"/>
    <xdr:sp macro="" textlink="">
      <xdr:nvSpPr>
        <xdr:cNvPr id="284" name="テキスト ボックス 283">
          <a:extLst>
            <a:ext uri="{FF2B5EF4-FFF2-40B4-BE49-F238E27FC236}">
              <a16:creationId xmlns:a16="http://schemas.microsoft.com/office/drawing/2014/main" id="{D4104506-48BC-4137-B61E-A9FEFCD2F816}"/>
            </a:ext>
          </a:extLst>
        </xdr:cNvPr>
        <xdr:cNvSpPr txBox="1"/>
      </xdr:nvSpPr>
      <xdr:spPr>
        <a:xfrm>
          <a:off x="14020800" y="14376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128411</xdr:rowOff>
    </xdr:from>
    <xdr:to>
      <xdr:col>64</xdr:col>
      <xdr:colOff>152400</xdr:colOff>
      <xdr:row>86</xdr:row>
      <xdr:rowOff>58561</xdr:rowOff>
    </xdr:to>
    <xdr:sp macro="" textlink="">
      <xdr:nvSpPr>
        <xdr:cNvPr id="285" name="楕円 284">
          <a:extLst>
            <a:ext uri="{FF2B5EF4-FFF2-40B4-BE49-F238E27FC236}">
              <a16:creationId xmlns:a16="http://schemas.microsoft.com/office/drawing/2014/main" id="{D554B6B6-9905-43AA-91CD-C034DD7D93C2}"/>
            </a:ext>
          </a:extLst>
        </xdr:cNvPr>
        <xdr:cNvSpPr/>
      </xdr:nvSpPr>
      <xdr:spPr>
        <a:xfrm>
          <a:off x="13462000" y="1470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68738</xdr:rowOff>
    </xdr:from>
    <xdr:ext cx="762000" cy="259045"/>
    <xdr:sp macro="" textlink="">
      <xdr:nvSpPr>
        <xdr:cNvPr id="286" name="テキスト ボックス 285">
          <a:extLst>
            <a:ext uri="{FF2B5EF4-FFF2-40B4-BE49-F238E27FC236}">
              <a16:creationId xmlns:a16="http://schemas.microsoft.com/office/drawing/2014/main" id="{296ED0F8-1413-4BAA-BCB3-457CAE5C4F3D}"/>
            </a:ext>
          </a:extLst>
        </xdr:cNvPr>
        <xdr:cNvSpPr txBox="1"/>
      </xdr:nvSpPr>
      <xdr:spPr>
        <a:xfrm>
          <a:off x="13131800" y="1447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B0A6350E-EF7C-4EF8-B99D-93DCCADF2EA7}"/>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E1572C27-0739-4228-AE7D-9BD14F5F0EAD}"/>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4057C9D7-86FC-477C-A5CF-E39760928547}"/>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AC16462F-FAC9-4D06-A686-1FE9C6A3C674}"/>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554B2E54-A861-4EC4-ABA7-09EAE902742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C3038B8E-9A08-478E-B151-DB8311EA1168}"/>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DD307F77-75E3-4FCA-ACA2-90C9577E8329}"/>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48AA146C-BA6D-4B08-AE08-8BD4A0E5F601}"/>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FEDBEAA4-00E9-4D4C-8D5D-97B6CD43CC36}"/>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8F4E2803-48FD-40C2-BE20-D96D0A06C572}"/>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92384384-AD9D-4FA9-8681-676220314689}"/>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8B4411F8-E074-45C9-BCF0-E42055927C8D}"/>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AD9D940B-355A-4DE0-AA20-4A6786353667}"/>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多くの二次離島を抱える行政区域であることから、人口千人当たりの職員数は類似団体平均を上回っている状況である。</a:t>
          </a:r>
          <a:endParaRPr lang="ja-JP" altLang="ja-JP" sz="1400">
            <a:effectLst/>
          </a:endParaRPr>
        </a:p>
        <a:p>
          <a:r>
            <a:rPr kumimoji="1" lang="ja-JP" altLang="ja-JP" sz="1100">
              <a:solidFill>
                <a:schemeClr val="dk1"/>
              </a:solidFill>
              <a:effectLst/>
              <a:latin typeface="+mn-lt"/>
              <a:ea typeface="+mn-ea"/>
              <a:cs typeface="+mn-cs"/>
            </a:rPr>
            <a:t>　これまで、民間活力の活用や組織・機構の見直しを行い、積極的に職員数の削減を行ってきたが、人口減少の進行や行政ニーズの多様化など、人口千人当たりの職員数は減少しにくくなっている。今後も第</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次定員管理計画に沿って、「選択と集中」の視点をもって戦略的に取り組むための組織・人員体制の構築に努めていく。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6A2F9B03-BC02-40AE-8CFF-758E62150F3A}"/>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E13B0EE7-3F92-43B5-B920-470FD6E92113}"/>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BE062E09-B9D8-4E92-9FB8-A7BF2EF0B578}"/>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id="{416028AE-4CC2-4AB5-B141-3A3C8F019CA5}"/>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0F2BA855-09CE-4585-8AD9-E43A0BB2EF22}"/>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id="{8E3A2805-AF26-4E42-8C2B-CD6D044FE028}"/>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9146566B-CCDE-4AE0-B378-BFD706BD99F5}"/>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id="{F3E9353A-02D8-44DF-B7B3-E485D1E3D3A1}"/>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8EDABDC2-0C1D-42B2-81B3-6EF73241FB1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id="{9C933EEC-5B8C-46D7-B988-CE7DF18470CC}"/>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FB46E638-1754-44A5-9CD7-75CA6C98AA6B}"/>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id="{D5EFE79D-1324-45A8-805E-A1BB430A6FC1}"/>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FD89BFD6-1A75-441E-9BAB-D1C79860438B}"/>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id="{4BB64162-3B02-4B89-8214-8E28A3132AF6}"/>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6292AB4E-8C35-4CE4-83F2-AA96A5186928}"/>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E93D004-BD82-490E-8896-45795C56C9A7}"/>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5397370B-8219-4AFD-BF83-DE039301A6BF}"/>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CB72AF02-3C0F-41A0-8DE5-33B9A977A786}"/>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28182</xdr:rowOff>
    </xdr:from>
    <xdr:to>
      <xdr:col>81</xdr:col>
      <xdr:colOff>44450</xdr:colOff>
      <xdr:row>67</xdr:row>
      <xdr:rowOff>61625</xdr:rowOff>
    </xdr:to>
    <xdr:cxnSp macro="">
      <xdr:nvCxnSpPr>
        <xdr:cNvPr id="318" name="直線コネクタ 317">
          <a:extLst>
            <a:ext uri="{FF2B5EF4-FFF2-40B4-BE49-F238E27FC236}">
              <a16:creationId xmlns:a16="http://schemas.microsoft.com/office/drawing/2014/main" id="{967DA232-F269-46D9-9E50-D8423F454AF8}"/>
            </a:ext>
          </a:extLst>
        </xdr:cNvPr>
        <xdr:cNvCxnSpPr/>
      </xdr:nvCxnSpPr>
      <xdr:spPr>
        <a:xfrm flipV="1">
          <a:off x="17018000" y="9972282"/>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33702</xdr:rowOff>
    </xdr:from>
    <xdr:ext cx="762000" cy="259045"/>
    <xdr:sp macro="" textlink="">
      <xdr:nvSpPr>
        <xdr:cNvPr id="319" name="定員管理の状況最小値テキスト">
          <a:extLst>
            <a:ext uri="{FF2B5EF4-FFF2-40B4-BE49-F238E27FC236}">
              <a16:creationId xmlns:a16="http://schemas.microsoft.com/office/drawing/2014/main" id="{C6D4E780-487F-4B49-9A15-936BB5F4F95A}"/>
            </a:ext>
          </a:extLst>
        </xdr:cNvPr>
        <xdr:cNvSpPr txBox="1"/>
      </xdr:nvSpPr>
      <xdr:spPr>
        <a:xfrm>
          <a:off x="17106900" y="1152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61625</xdr:rowOff>
    </xdr:from>
    <xdr:to>
      <xdr:col>81</xdr:col>
      <xdr:colOff>133350</xdr:colOff>
      <xdr:row>67</xdr:row>
      <xdr:rowOff>61625</xdr:rowOff>
    </xdr:to>
    <xdr:cxnSp macro="">
      <xdr:nvCxnSpPr>
        <xdr:cNvPr id="320" name="直線コネクタ 319">
          <a:extLst>
            <a:ext uri="{FF2B5EF4-FFF2-40B4-BE49-F238E27FC236}">
              <a16:creationId xmlns:a16="http://schemas.microsoft.com/office/drawing/2014/main" id="{6B4CC229-6ECA-43BA-966E-88298FA2469A}"/>
            </a:ext>
          </a:extLst>
        </xdr:cNvPr>
        <xdr:cNvCxnSpPr/>
      </xdr:nvCxnSpPr>
      <xdr:spPr>
        <a:xfrm>
          <a:off x="16929100" y="1154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114559</xdr:rowOff>
    </xdr:from>
    <xdr:ext cx="762000" cy="259045"/>
    <xdr:sp macro="" textlink="">
      <xdr:nvSpPr>
        <xdr:cNvPr id="321" name="定員管理の状況最大値テキスト">
          <a:extLst>
            <a:ext uri="{FF2B5EF4-FFF2-40B4-BE49-F238E27FC236}">
              <a16:creationId xmlns:a16="http://schemas.microsoft.com/office/drawing/2014/main" id="{E6A87A70-0FE3-4B70-9E6D-88D91F2642CB}"/>
            </a:ext>
          </a:extLst>
        </xdr:cNvPr>
        <xdr:cNvSpPr txBox="1"/>
      </xdr:nvSpPr>
      <xdr:spPr>
        <a:xfrm>
          <a:off x="17106900" y="971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28182</xdr:rowOff>
    </xdr:from>
    <xdr:to>
      <xdr:col>81</xdr:col>
      <xdr:colOff>133350</xdr:colOff>
      <xdr:row>58</xdr:row>
      <xdr:rowOff>28182</xdr:rowOff>
    </xdr:to>
    <xdr:cxnSp macro="">
      <xdr:nvCxnSpPr>
        <xdr:cNvPr id="322" name="直線コネクタ 321">
          <a:extLst>
            <a:ext uri="{FF2B5EF4-FFF2-40B4-BE49-F238E27FC236}">
              <a16:creationId xmlns:a16="http://schemas.microsoft.com/office/drawing/2014/main" id="{FEB54036-450B-4B1E-A7BD-83B640DF42CC}"/>
            </a:ext>
          </a:extLst>
        </xdr:cNvPr>
        <xdr:cNvCxnSpPr/>
      </xdr:nvCxnSpPr>
      <xdr:spPr>
        <a:xfrm>
          <a:off x="16929100" y="99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44208</xdr:rowOff>
    </xdr:from>
    <xdr:to>
      <xdr:col>81</xdr:col>
      <xdr:colOff>44450</xdr:colOff>
      <xdr:row>63</xdr:row>
      <xdr:rowOff>56848</xdr:rowOff>
    </xdr:to>
    <xdr:cxnSp macro="">
      <xdr:nvCxnSpPr>
        <xdr:cNvPr id="323" name="直線コネクタ 322">
          <a:extLst>
            <a:ext uri="{FF2B5EF4-FFF2-40B4-BE49-F238E27FC236}">
              <a16:creationId xmlns:a16="http://schemas.microsoft.com/office/drawing/2014/main" id="{CD6062FF-AA62-41B8-85CF-FEF844312268}"/>
            </a:ext>
          </a:extLst>
        </xdr:cNvPr>
        <xdr:cNvCxnSpPr/>
      </xdr:nvCxnSpPr>
      <xdr:spPr>
        <a:xfrm>
          <a:off x="16179800" y="10845558"/>
          <a:ext cx="8382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150844</xdr:rowOff>
    </xdr:from>
    <xdr:ext cx="762000" cy="259045"/>
    <xdr:sp macro="" textlink="">
      <xdr:nvSpPr>
        <xdr:cNvPr id="324" name="定員管理の状況平均値テキスト">
          <a:extLst>
            <a:ext uri="{FF2B5EF4-FFF2-40B4-BE49-F238E27FC236}">
              <a16:creationId xmlns:a16="http://schemas.microsoft.com/office/drawing/2014/main" id="{E2224A4E-88AD-4451-863E-3ACE0BD21932}"/>
            </a:ext>
          </a:extLst>
        </xdr:cNvPr>
        <xdr:cNvSpPr txBox="1"/>
      </xdr:nvSpPr>
      <xdr:spPr>
        <a:xfrm>
          <a:off x="17106900" y="10266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134317</xdr:rowOff>
    </xdr:from>
    <xdr:to>
      <xdr:col>81</xdr:col>
      <xdr:colOff>95250</xdr:colOff>
      <xdr:row>61</xdr:row>
      <xdr:rowOff>64467</xdr:rowOff>
    </xdr:to>
    <xdr:sp macro="" textlink="">
      <xdr:nvSpPr>
        <xdr:cNvPr id="325" name="フローチャート: 判断 324">
          <a:extLst>
            <a:ext uri="{FF2B5EF4-FFF2-40B4-BE49-F238E27FC236}">
              <a16:creationId xmlns:a16="http://schemas.microsoft.com/office/drawing/2014/main" id="{25FE4108-3B89-4367-A54E-AF6C4FAF8BF7}"/>
            </a:ext>
          </a:extLst>
        </xdr:cNvPr>
        <xdr:cNvSpPr/>
      </xdr:nvSpPr>
      <xdr:spPr>
        <a:xfrm>
          <a:off x="16967200" y="104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13184</xdr:rowOff>
    </xdr:from>
    <xdr:to>
      <xdr:col>77</xdr:col>
      <xdr:colOff>44450</xdr:colOff>
      <xdr:row>63</xdr:row>
      <xdr:rowOff>44208</xdr:rowOff>
    </xdr:to>
    <xdr:cxnSp macro="">
      <xdr:nvCxnSpPr>
        <xdr:cNvPr id="326" name="直線コネクタ 325">
          <a:extLst>
            <a:ext uri="{FF2B5EF4-FFF2-40B4-BE49-F238E27FC236}">
              <a16:creationId xmlns:a16="http://schemas.microsoft.com/office/drawing/2014/main" id="{FD7C0D84-715D-4837-9FA1-658A21D6ECCE}"/>
            </a:ext>
          </a:extLst>
        </xdr:cNvPr>
        <xdr:cNvCxnSpPr/>
      </xdr:nvCxnSpPr>
      <xdr:spPr>
        <a:xfrm>
          <a:off x="15290800" y="1081453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123976</xdr:rowOff>
    </xdr:from>
    <xdr:to>
      <xdr:col>77</xdr:col>
      <xdr:colOff>95250</xdr:colOff>
      <xdr:row>61</xdr:row>
      <xdr:rowOff>54126</xdr:rowOff>
    </xdr:to>
    <xdr:sp macro="" textlink="">
      <xdr:nvSpPr>
        <xdr:cNvPr id="327" name="フローチャート: 判断 326">
          <a:extLst>
            <a:ext uri="{FF2B5EF4-FFF2-40B4-BE49-F238E27FC236}">
              <a16:creationId xmlns:a16="http://schemas.microsoft.com/office/drawing/2014/main" id="{B471568D-1626-46E9-9A7B-128E087F7753}"/>
            </a:ext>
          </a:extLst>
        </xdr:cNvPr>
        <xdr:cNvSpPr/>
      </xdr:nvSpPr>
      <xdr:spPr>
        <a:xfrm>
          <a:off x="161290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64303</xdr:rowOff>
    </xdr:from>
    <xdr:ext cx="736600" cy="259045"/>
    <xdr:sp macro="" textlink="">
      <xdr:nvSpPr>
        <xdr:cNvPr id="328" name="テキスト ボックス 327">
          <a:extLst>
            <a:ext uri="{FF2B5EF4-FFF2-40B4-BE49-F238E27FC236}">
              <a16:creationId xmlns:a16="http://schemas.microsoft.com/office/drawing/2014/main" id="{CA32FD11-E1C2-4A53-85BB-75A96C387D68}"/>
            </a:ext>
          </a:extLst>
        </xdr:cNvPr>
        <xdr:cNvSpPr txBox="1"/>
      </xdr:nvSpPr>
      <xdr:spPr>
        <a:xfrm>
          <a:off x="15798800" y="10179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163951</xdr:rowOff>
    </xdr:from>
    <xdr:to>
      <xdr:col>72</xdr:col>
      <xdr:colOff>203200</xdr:colOff>
      <xdr:row>63</xdr:row>
      <xdr:rowOff>13184</xdr:rowOff>
    </xdr:to>
    <xdr:cxnSp macro="">
      <xdr:nvCxnSpPr>
        <xdr:cNvPr id="329" name="直線コネクタ 328">
          <a:extLst>
            <a:ext uri="{FF2B5EF4-FFF2-40B4-BE49-F238E27FC236}">
              <a16:creationId xmlns:a16="http://schemas.microsoft.com/office/drawing/2014/main" id="{8AB039A7-6BB4-4A4C-A040-8FBE7A3AB758}"/>
            </a:ext>
          </a:extLst>
        </xdr:cNvPr>
        <xdr:cNvCxnSpPr/>
      </xdr:nvCxnSpPr>
      <xdr:spPr>
        <a:xfrm>
          <a:off x="14401800" y="10793851"/>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84909</xdr:rowOff>
    </xdr:from>
    <xdr:to>
      <xdr:col>73</xdr:col>
      <xdr:colOff>44450</xdr:colOff>
      <xdr:row>61</xdr:row>
      <xdr:rowOff>15059</xdr:rowOff>
    </xdr:to>
    <xdr:sp macro="" textlink="">
      <xdr:nvSpPr>
        <xdr:cNvPr id="330" name="フローチャート: 判断 329">
          <a:extLst>
            <a:ext uri="{FF2B5EF4-FFF2-40B4-BE49-F238E27FC236}">
              <a16:creationId xmlns:a16="http://schemas.microsoft.com/office/drawing/2014/main" id="{D52AEF8C-EF89-4ADA-A092-71D5F132D625}"/>
            </a:ext>
          </a:extLst>
        </xdr:cNvPr>
        <xdr:cNvSpPr/>
      </xdr:nvSpPr>
      <xdr:spPr>
        <a:xfrm>
          <a:off x="15240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25236</xdr:rowOff>
    </xdr:from>
    <xdr:ext cx="762000" cy="259045"/>
    <xdr:sp macro="" textlink="">
      <xdr:nvSpPr>
        <xdr:cNvPr id="331" name="テキスト ボックス 330">
          <a:extLst>
            <a:ext uri="{FF2B5EF4-FFF2-40B4-BE49-F238E27FC236}">
              <a16:creationId xmlns:a16="http://schemas.microsoft.com/office/drawing/2014/main" id="{41A6C6A7-45B3-4924-A38B-870C56E6D8B2}"/>
            </a:ext>
          </a:extLst>
        </xdr:cNvPr>
        <xdr:cNvSpPr txBox="1"/>
      </xdr:nvSpPr>
      <xdr:spPr>
        <a:xfrm>
          <a:off x="14909800" y="1014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163951</xdr:rowOff>
    </xdr:from>
    <xdr:to>
      <xdr:col>68</xdr:col>
      <xdr:colOff>152400</xdr:colOff>
      <xdr:row>63</xdr:row>
      <xdr:rowOff>544</xdr:rowOff>
    </xdr:to>
    <xdr:cxnSp macro="">
      <xdr:nvCxnSpPr>
        <xdr:cNvPr id="332" name="直線コネクタ 331">
          <a:extLst>
            <a:ext uri="{FF2B5EF4-FFF2-40B4-BE49-F238E27FC236}">
              <a16:creationId xmlns:a16="http://schemas.microsoft.com/office/drawing/2014/main" id="{9229DDB3-9279-4C53-BA2B-B8CE04F48EB0}"/>
            </a:ext>
          </a:extLst>
        </xdr:cNvPr>
        <xdr:cNvCxnSpPr/>
      </xdr:nvCxnSpPr>
      <xdr:spPr>
        <a:xfrm flipV="1">
          <a:off x="13512800" y="10793851"/>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75716</xdr:rowOff>
    </xdr:from>
    <xdr:to>
      <xdr:col>68</xdr:col>
      <xdr:colOff>203200</xdr:colOff>
      <xdr:row>61</xdr:row>
      <xdr:rowOff>5866</xdr:rowOff>
    </xdr:to>
    <xdr:sp macro="" textlink="">
      <xdr:nvSpPr>
        <xdr:cNvPr id="333" name="フローチャート: 判断 332">
          <a:extLst>
            <a:ext uri="{FF2B5EF4-FFF2-40B4-BE49-F238E27FC236}">
              <a16:creationId xmlns:a16="http://schemas.microsoft.com/office/drawing/2014/main" id="{CF6E95B3-6C9A-4C63-81AE-6FDDF3874853}"/>
            </a:ext>
          </a:extLst>
        </xdr:cNvPr>
        <xdr:cNvSpPr/>
      </xdr:nvSpPr>
      <xdr:spPr>
        <a:xfrm>
          <a:off x="14351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16043</xdr:rowOff>
    </xdr:from>
    <xdr:ext cx="762000" cy="259045"/>
    <xdr:sp macro="" textlink="">
      <xdr:nvSpPr>
        <xdr:cNvPr id="334" name="テキスト ボックス 333">
          <a:extLst>
            <a:ext uri="{FF2B5EF4-FFF2-40B4-BE49-F238E27FC236}">
              <a16:creationId xmlns:a16="http://schemas.microsoft.com/office/drawing/2014/main" id="{89FE30BF-ED8F-48D2-80BC-6E8DC8CF6E16}"/>
            </a:ext>
          </a:extLst>
        </xdr:cNvPr>
        <xdr:cNvSpPr txBox="1"/>
      </xdr:nvSpPr>
      <xdr:spPr>
        <a:xfrm>
          <a:off x="14020800" y="1013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63077</xdr:rowOff>
    </xdr:from>
    <xdr:to>
      <xdr:col>64</xdr:col>
      <xdr:colOff>152400</xdr:colOff>
      <xdr:row>60</xdr:row>
      <xdr:rowOff>164677</xdr:rowOff>
    </xdr:to>
    <xdr:sp macro="" textlink="">
      <xdr:nvSpPr>
        <xdr:cNvPr id="335" name="フローチャート: 判断 334">
          <a:extLst>
            <a:ext uri="{FF2B5EF4-FFF2-40B4-BE49-F238E27FC236}">
              <a16:creationId xmlns:a16="http://schemas.microsoft.com/office/drawing/2014/main" id="{FC9DEFC6-7D13-486B-9840-0F73E64FA2FF}"/>
            </a:ext>
          </a:extLst>
        </xdr:cNvPr>
        <xdr:cNvSpPr/>
      </xdr:nvSpPr>
      <xdr:spPr>
        <a:xfrm>
          <a:off x="13462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3404</xdr:rowOff>
    </xdr:from>
    <xdr:ext cx="762000" cy="259045"/>
    <xdr:sp macro="" textlink="">
      <xdr:nvSpPr>
        <xdr:cNvPr id="336" name="テキスト ボックス 335">
          <a:extLst>
            <a:ext uri="{FF2B5EF4-FFF2-40B4-BE49-F238E27FC236}">
              <a16:creationId xmlns:a16="http://schemas.microsoft.com/office/drawing/2014/main" id="{FFD2EF71-F6E1-419C-AD4C-4037E654E7BE}"/>
            </a:ext>
          </a:extLst>
        </xdr:cNvPr>
        <xdr:cNvSpPr txBox="1"/>
      </xdr:nvSpPr>
      <xdr:spPr>
        <a:xfrm>
          <a:off x="13131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51ACB573-BB9A-4499-B6C0-60B9C9E5D14E}"/>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3CC6629C-29FF-487D-BA06-1189A48D97C6}"/>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EBDA95AC-851B-4C87-A27C-0ADCA41F12D1}"/>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B108BD6E-184C-4142-AD03-A19F0705C0F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4E9E51A-1883-4C56-9FBD-858F610183B3}"/>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6048</xdr:rowOff>
    </xdr:from>
    <xdr:to>
      <xdr:col>81</xdr:col>
      <xdr:colOff>95250</xdr:colOff>
      <xdr:row>63</xdr:row>
      <xdr:rowOff>107648</xdr:rowOff>
    </xdr:to>
    <xdr:sp macro="" textlink="">
      <xdr:nvSpPr>
        <xdr:cNvPr id="342" name="楕円 341">
          <a:extLst>
            <a:ext uri="{FF2B5EF4-FFF2-40B4-BE49-F238E27FC236}">
              <a16:creationId xmlns:a16="http://schemas.microsoft.com/office/drawing/2014/main" id="{DBA64F6E-F083-41E5-9512-803E7C1CB53A}"/>
            </a:ext>
          </a:extLst>
        </xdr:cNvPr>
        <xdr:cNvSpPr/>
      </xdr:nvSpPr>
      <xdr:spPr>
        <a:xfrm>
          <a:off x="16967200" y="1080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149575</xdr:rowOff>
    </xdr:from>
    <xdr:ext cx="762000" cy="259045"/>
    <xdr:sp macro="" textlink="">
      <xdr:nvSpPr>
        <xdr:cNvPr id="343" name="定員管理の状況該当値テキスト">
          <a:extLst>
            <a:ext uri="{FF2B5EF4-FFF2-40B4-BE49-F238E27FC236}">
              <a16:creationId xmlns:a16="http://schemas.microsoft.com/office/drawing/2014/main" id="{4A5A91F0-AF5C-4793-AFFB-AD7AD3F0EC95}"/>
            </a:ext>
          </a:extLst>
        </xdr:cNvPr>
        <xdr:cNvSpPr txBox="1"/>
      </xdr:nvSpPr>
      <xdr:spPr>
        <a:xfrm>
          <a:off x="17106900" y="10779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164858</xdr:rowOff>
    </xdr:from>
    <xdr:to>
      <xdr:col>77</xdr:col>
      <xdr:colOff>95250</xdr:colOff>
      <xdr:row>63</xdr:row>
      <xdr:rowOff>95008</xdr:rowOff>
    </xdr:to>
    <xdr:sp macro="" textlink="">
      <xdr:nvSpPr>
        <xdr:cNvPr id="344" name="楕円 343">
          <a:extLst>
            <a:ext uri="{FF2B5EF4-FFF2-40B4-BE49-F238E27FC236}">
              <a16:creationId xmlns:a16="http://schemas.microsoft.com/office/drawing/2014/main" id="{1DB52576-2A70-4626-8AAC-170A5A5350CA}"/>
            </a:ext>
          </a:extLst>
        </xdr:cNvPr>
        <xdr:cNvSpPr/>
      </xdr:nvSpPr>
      <xdr:spPr>
        <a:xfrm>
          <a:off x="16129000" y="1079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79785</xdr:rowOff>
    </xdr:from>
    <xdr:ext cx="736600" cy="259045"/>
    <xdr:sp macro="" textlink="">
      <xdr:nvSpPr>
        <xdr:cNvPr id="345" name="テキスト ボックス 344">
          <a:extLst>
            <a:ext uri="{FF2B5EF4-FFF2-40B4-BE49-F238E27FC236}">
              <a16:creationId xmlns:a16="http://schemas.microsoft.com/office/drawing/2014/main" id="{7F17F4A2-6145-4808-A100-936DD6267481}"/>
            </a:ext>
          </a:extLst>
        </xdr:cNvPr>
        <xdr:cNvSpPr txBox="1"/>
      </xdr:nvSpPr>
      <xdr:spPr>
        <a:xfrm>
          <a:off x="15798800" y="10881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133834</xdr:rowOff>
    </xdr:from>
    <xdr:to>
      <xdr:col>73</xdr:col>
      <xdr:colOff>44450</xdr:colOff>
      <xdr:row>63</xdr:row>
      <xdr:rowOff>63984</xdr:rowOff>
    </xdr:to>
    <xdr:sp macro="" textlink="">
      <xdr:nvSpPr>
        <xdr:cNvPr id="346" name="楕円 345">
          <a:extLst>
            <a:ext uri="{FF2B5EF4-FFF2-40B4-BE49-F238E27FC236}">
              <a16:creationId xmlns:a16="http://schemas.microsoft.com/office/drawing/2014/main" id="{BCE977E5-8116-4CCD-B3F1-CE2CE5BFEA78}"/>
            </a:ext>
          </a:extLst>
        </xdr:cNvPr>
        <xdr:cNvSpPr/>
      </xdr:nvSpPr>
      <xdr:spPr>
        <a:xfrm>
          <a:off x="15240000" y="1076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48761</xdr:rowOff>
    </xdr:from>
    <xdr:ext cx="762000" cy="259045"/>
    <xdr:sp macro="" textlink="">
      <xdr:nvSpPr>
        <xdr:cNvPr id="347" name="テキスト ボックス 346">
          <a:extLst>
            <a:ext uri="{FF2B5EF4-FFF2-40B4-BE49-F238E27FC236}">
              <a16:creationId xmlns:a16="http://schemas.microsoft.com/office/drawing/2014/main" id="{ED499604-6865-413F-A751-A881F68F2E61}"/>
            </a:ext>
          </a:extLst>
        </xdr:cNvPr>
        <xdr:cNvSpPr txBox="1"/>
      </xdr:nvSpPr>
      <xdr:spPr>
        <a:xfrm>
          <a:off x="14909800" y="1085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113151</xdr:rowOff>
    </xdr:from>
    <xdr:to>
      <xdr:col>68</xdr:col>
      <xdr:colOff>203200</xdr:colOff>
      <xdr:row>63</xdr:row>
      <xdr:rowOff>43301</xdr:rowOff>
    </xdr:to>
    <xdr:sp macro="" textlink="">
      <xdr:nvSpPr>
        <xdr:cNvPr id="348" name="楕円 347">
          <a:extLst>
            <a:ext uri="{FF2B5EF4-FFF2-40B4-BE49-F238E27FC236}">
              <a16:creationId xmlns:a16="http://schemas.microsoft.com/office/drawing/2014/main" id="{C9E62CD2-3FD8-43FF-8F9C-52E65A5EEF78}"/>
            </a:ext>
          </a:extLst>
        </xdr:cNvPr>
        <xdr:cNvSpPr/>
      </xdr:nvSpPr>
      <xdr:spPr>
        <a:xfrm>
          <a:off x="14351000" y="1074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28078</xdr:rowOff>
    </xdr:from>
    <xdr:ext cx="762000" cy="259045"/>
    <xdr:sp macro="" textlink="">
      <xdr:nvSpPr>
        <xdr:cNvPr id="349" name="テキスト ボックス 348">
          <a:extLst>
            <a:ext uri="{FF2B5EF4-FFF2-40B4-BE49-F238E27FC236}">
              <a16:creationId xmlns:a16="http://schemas.microsoft.com/office/drawing/2014/main" id="{68DC08FA-FD88-4428-9E07-55DAA2FE5427}"/>
            </a:ext>
          </a:extLst>
        </xdr:cNvPr>
        <xdr:cNvSpPr txBox="1"/>
      </xdr:nvSpPr>
      <xdr:spPr>
        <a:xfrm>
          <a:off x="14020800" y="10829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121194</xdr:rowOff>
    </xdr:from>
    <xdr:to>
      <xdr:col>64</xdr:col>
      <xdr:colOff>152400</xdr:colOff>
      <xdr:row>63</xdr:row>
      <xdr:rowOff>51344</xdr:rowOff>
    </xdr:to>
    <xdr:sp macro="" textlink="">
      <xdr:nvSpPr>
        <xdr:cNvPr id="350" name="楕円 349">
          <a:extLst>
            <a:ext uri="{FF2B5EF4-FFF2-40B4-BE49-F238E27FC236}">
              <a16:creationId xmlns:a16="http://schemas.microsoft.com/office/drawing/2014/main" id="{DBB82443-08B1-495A-AAE5-812AF1A399FA}"/>
            </a:ext>
          </a:extLst>
        </xdr:cNvPr>
        <xdr:cNvSpPr/>
      </xdr:nvSpPr>
      <xdr:spPr>
        <a:xfrm>
          <a:off x="13462000" y="1075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36121</xdr:rowOff>
    </xdr:from>
    <xdr:ext cx="762000" cy="259045"/>
    <xdr:sp macro="" textlink="">
      <xdr:nvSpPr>
        <xdr:cNvPr id="351" name="テキスト ボックス 350">
          <a:extLst>
            <a:ext uri="{FF2B5EF4-FFF2-40B4-BE49-F238E27FC236}">
              <a16:creationId xmlns:a16="http://schemas.microsoft.com/office/drawing/2014/main" id="{6434FD98-35A6-44A5-99DE-FB628E15CC13}"/>
            </a:ext>
          </a:extLst>
        </xdr:cNvPr>
        <xdr:cNvSpPr txBox="1"/>
      </xdr:nvSpPr>
      <xdr:spPr>
        <a:xfrm>
          <a:off x="13131800" y="108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B777B26A-224E-4FE3-8509-6F044169F57A}"/>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E3E9F350-0B8A-403F-96EE-0166AE7DE114}"/>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31A9C1B2-BE56-48EA-B801-78663B633AA4}"/>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743AEDEB-2250-4642-8C58-90F4E8675F17}"/>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D8DCE32A-0FC7-42DC-9CD8-AD746629CCA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AA881701-064B-47F0-8D19-838A3A655772}"/>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A2FB553E-FB53-4EFA-BAF4-63066D5F27C1}"/>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3101F5A3-DACB-4EC8-9B10-A3C753BF3A02}"/>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186BD158-7BDF-49C2-99A4-9106AB09E02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70110581-9CB1-48C8-A434-E7C728363197}"/>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35D6C264-8ED4-43FF-B62F-AB5C9801E0F8}"/>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C8BE1631-0ECF-4E99-85EB-6CF62D4D0602}"/>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AEB851D4-586E-4527-8073-126D6E08C6C9}"/>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実質公債費比率は類似団体の平均を下回っているものの、近年実施した大型建設事業のために借り入れた市債の元金償還の開始等による公債費の増加により、実質公債費比率が増加傾向にある。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年度は昨年度に引き続き繰上償還を実施しており、今後も効果的な繰上償還に努めていく。</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2178EFE5-5B59-426F-BE9E-8FD178EFF93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B78CDDCF-3E34-4848-B905-D66D2EDF6B6E}"/>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B6D17090-DC93-44D5-ACD7-6F754F60CB98}"/>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BD54C227-8EDC-4502-B572-CD7B261E09FF}"/>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2B04CB7F-94CB-4162-9721-572D0FDEAFBA}"/>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E291768A-C057-4893-98E8-B0D2735EB38D}"/>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86CA26F3-901F-4BEA-BEA9-D2A8C546BC73}"/>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97EABE06-69B2-4897-9A0E-4A4312B72D7F}"/>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BEAD1856-7D94-42A6-9D12-3D3B747136FC}"/>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84E03782-7B93-423A-9306-49627A801BAA}"/>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2CB5A3FC-23C8-451C-A7CC-46A1962ADE6B}"/>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EFED573F-035A-403A-BF6A-838434F310B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30477ACE-CFD5-4E6D-9424-8946FF6EC133}"/>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4EB7815B-535C-4142-B13A-74AE32C63FEF}"/>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90782F37-4ABB-4DAE-A4A9-C6889B92370E}"/>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81386</xdr:rowOff>
    </xdr:from>
    <xdr:to>
      <xdr:col>81</xdr:col>
      <xdr:colOff>44450</xdr:colOff>
      <xdr:row>43</xdr:row>
      <xdr:rowOff>163619</xdr:rowOff>
    </xdr:to>
    <xdr:cxnSp macro="">
      <xdr:nvCxnSpPr>
        <xdr:cNvPr id="380" name="直線コネクタ 379">
          <a:extLst>
            <a:ext uri="{FF2B5EF4-FFF2-40B4-BE49-F238E27FC236}">
              <a16:creationId xmlns:a16="http://schemas.microsoft.com/office/drawing/2014/main" id="{5F44D3E5-FA68-483F-8F68-3EA63EDB318B}"/>
            </a:ext>
          </a:extLst>
        </xdr:cNvPr>
        <xdr:cNvCxnSpPr/>
      </xdr:nvCxnSpPr>
      <xdr:spPr>
        <a:xfrm flipV="1">
          <a:off x="17018000" y="6082136"/>
          <a:ext cx="0" cy="145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135696</xdr:rowOff>
    </xdr:from>
    <xdr:ext cx="762000" cy="259045"/>
    <xdr:sp macro="" textlink="">
      <xdr:nvSpPr>
        <xdr:cNvPr id="381" name="公債費負担の状況最小値テキスト">
          <a:extLst>
            <a:ext uri="{FF2B5EF4-FFF2-40B4-BE49-F238E27FC236}">
              <a16:creationId xmlns:a16="http://schemas.microsoft.com/office/drawing/2014/main" id="{E1443148-9070-417B-8D1E-C27985159A1B}"/>
            </a:ext>
          </a:extLst>
        </xdr:cNvPr>
        <xdr:cNvSpPr txBox="1"/>
      </xdr:nvSpPr>
      <xdr:spPr>
        <a:xfrm>
          <a:off x="17106900" y="750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163619</xdr:rowOff>
    </xdr:from>
    <xdr:to>
      <xdr:col>81</xdr:col>
      <xdr:colOff>133350</xdr:colOff>
      <xdr:row>43</xdr:row>
      <xdr:rowOff>163619</xdr:rowOff>
    </xdr:to>
    <xdr:cxnSp macro="">
      <xdr:nvCxnSpPr>
        <xdr:cNvPr id="382" name="直線コネクタ 381">
          <a:extLst>
            <a:ext uri="{FF2B5EF4-FFF2-40B4-BE49-F238E27FC236}">
              <a16:creationId xmlns:a16="http://schemas.microsoft.com/office/drawing/2014/main" id="{0B00DE5F-D5A7-4731-860C-171756377DE5}"/>
            </a:ext>
          </a:extLst>
        </xdr:cNvPr>
        <xdr:cNvCxnSpPr/>
      </xdr:nvCxnSpPr>
      <xdr:spPr>
        <a:xfrm>
          <a:off x="16929100" y="753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167763</xdr:rowOff>
    </xdr:from>
    <xdr:ext cx="762000" cy="259045"/>
    <xdr:sp macro="" textlink="">
      <xdr:nvSpPr>
        <xdr:cNvPr id="383" name="公債費負担の状況最大値テキスト">
          <a:extLst>
            <a:ext uri="{FF2B5EF4-FFF2-40B4-BE49-F238E27FC236}">
              <a16:creationId xmlns:a16="http://schemas.microsoft.com/office/drawing/2014/main" id="{24EBF861-CF15-4514-82DA-1FE936F488D8}"/>
            </a:ext>
          </a:extLst>
        </xdr:cNvPr>
        <xdr:cNvSpPr txBox="1"/>
      </xdr:nvSpPr>
      <xdr:spPr>
        <a:xfrm>
          <a:off x="17106900" y="582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81386</xdr:rowOff>
    </xdr:from>
    <xdr:to>
      <xdr:col>81</xdr:col>
      <xdr:colOff>133350</xdr:colOff>
      <xdr:row>35</xdr:row>
      <xdr:rowOff>81386</xdr:rowOff>
    </xdr:to>
    <xdr:cxnSp macro="">
      <xdr:nvCxnSpPr>
        <xdr:cNvPr id="384" name="直線コネクタ 383">
          <a:extLst>
            <a:ext uri="{FF2B5EF4-FFF2-40B4-BE49-F238E27FC236}">
              <a16:creationId xmlns:a16="http://schemas.microsoft.com/office/drawing/2014/main" id="{2C89B4B6-9389-4961-8F58-0D132FAF55DF}"/>
            </a:ext>
          </a:extLst>
        </xdr:cNvPr>
        <xdr:cNvCxnSpPr/>
      </xdr:nvCxnSpPr>
      <xdr:spPr>
        <a:xfrm>
          <a:off x="16929100" y="608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159279</xdr:rowOff>
    </xdr:from>
    <xdr:to>
      <xdr:col>81</xdr:col>
      <xdr:colOff>44450</xdr:colOff>
      <xdr:row>37</xdr:row>
      <xdr:rowOff>3916</xdr:rowOff>
    </xdr:to>
    <xdr:cxnSp macro="">
      <xdr:nvCxnSpPr>
        <xdr:cNvPr id="385" name="直線コネクタ 384">
          <a:extLst>
            <a:ext uri="{FF2B5EF4-FFF2-40B4-BE49-F238E27FC236}">
              <a16:creationId xmlns:a16="http://schemas.microsoft.com/office/drawing/2014/main" id="{B0DB99BA-CB1C-4A6A-809C-BAE5A0331072}"/>
            </a:ext>
          </a:extLst>
        </xdr:cNvPr>
        <xdr:cNvCxnSpPr/>
      </xdr:nvCxnSpPr>
      <xdr:spPr>
        <a:xfrm>
          <a:off x="16179800" y="6331479"/>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108708</xdr:rowOff>
    </xdr:from>
    <xdr:ext cx="762000" cy="259045"/>
    <xdr:sp macro="" textlink="">
      <xdr:nvSpPr>
        <xdr:cNvPr id="386" name="公債費負担の状況平均値テキスト">
          <a:extLst>
            <a:ext uri="{FF2B5EF4-FFF2-40B4-BE49-F238E27FC236}">
              <a16:creationId xmlns:a16="http://schemas.microsoft.com/office/drawing/2014/main" id="{F88D8702-869A-48E4-86E4-73A71F305272}"/>
            </a:ext>
          </a:extLst>
        </xdr:cNvPr>
        <xdr:cNvSpPr txBox="1"/>
      </xdr:nvSpPr>
      <xdr:spPr>
        <a:xfrm>
          <a:off x="17106900" y="6280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7" name="フローチャート: 判断 386">
          <a:extLst>
            <a:ext uri="{FF2B5EF4-FFF2-40B4-BE49-F238E27FC236}">
              <a16:creationId xmlns:a16="http://schemas.microsoft.com/office/drawing/2014/main" id="{994D4F65-83CD-48E4-A51F-57ACA8604321}"/>
            </a:ext>
          </a:extLst>
        </xdr:cNvPr>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143192</xdr:rowOff>
    </xdr:from>
    <xdr:to>
      <xdr:col>77</xdr:col>
      <xdr:colOff>44450</xdr:colOff>
      <xdr:row>36</xdr:row>
      <xdr:rowOff>159279</xdr:rowOff>
    </xdr:to>
    <xdr:cxnSp macro="">
      <xdr:nvCxnSpPr>
        <xdr:cNvPr id="388" name="直線コネクタ 387">
          <a:extLst>
            <a:ext uri="{FF2B5EF4-FFF2-40B4-BE49-F238E27FC236}">
              <a16:creationId xmlns:a16="http://schemas.microsoft.com/office/drawing/2014/main" id="{D5E921CE-777D-4C89-82C3-683535A4327C}"/>
            </a:ext>
          </a:extLst>
        </xdr:cNvPr>
        <xdr:cNvCxnSpPr/>
      </xdr:nvCxnSpPr>
      <xdr:spPr>
        <a:xfrm>
          <a:off x="15290800" y="6315392"/>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136631</xdr:rowOff>
    </xdr:from>
    <xdr:to>
      <xdr:col>77</xdr:col>
      <xdr:colOff>95250</xdr:colOff>
      <xdr:row>37</xdr:row>
      <xdr:rowOff>66781</xdr:rowOff>
    </xdr:to>
    <xdr:sp macro="" textlink="">
      <xdr:nvSpPr>
        <xdr:cNvPr id="389" name="フローチャート: 判断 388">
          <a:extLst>
            <a:ext uri="{FF2B5EF4-FFF2-40B4-BE49-F238E27FC236}">
              <a16:creationId xmlns:a16="http://schemas.microsoft.com/office/drawing/2014/main" id="{E84645A3-25D4-4CDA-8E2A-1F7F34FE930A}"/>
            </a:ext>
          </a:extLst>
        </xdr:cNvPr>
        <xdr:cNvSpPr/>
      </xdr:nvSpPr>
      <xdr:spPr>
        <a:xfrm>
          <a:off x="161290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51558</xdr:rowOff>
    </xdr:from>
    <xdr:ext cx="736600" cy="259045"/>
    <xdr:sp macro="" textlink="">
      <xdr:nvSpPr>
        <xdr:cNvPr id="390" name="テキスト ボックス 389">
          <a:extLst>
            <a:ext uri="{FF2B5EF4-FFF2-40B4-BE49-F238E27FC236}">
              <a16:creationId xmlns:a16="http://schemas.microsoft.com/office/drawing/2014/main" id="{9E0583C1-828D-4865-AE61-E9EA32881684}"/>
            </a:ext>
          </a:extLst>
        </xdr:cNvPr>
        <xdr:cNvSpPr txBox="1"/>
      </xdr:nvSpPr>
      <xdr:spPr>
        <a:xfrm>
          <a:off x="15798800" y="6395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123084</xdr:rowOff>
    </xdr:from>
    <xdr:to>
      <xdr:col>72</xdr:col>
      <xdr:colOff>203200</xdr:colOff>
      <xdr:row>36</xdr:row>
      <xdr:rowOff>143192</xdr:rowOff>
    </xdr:to>
    <xdr:cxnSp macro="">
      <xdr:nvCxnSpPr>
        <xdr:cNvPr id="391" name="直線コネクタ 390">
          <a:extLst>
            <a:ext uri="{FF2B5EF4-FFF2-40B4-BE49-F238E27FC236}">
              <a16:creationId xmlns:a16="http://schemas.microsoft.com/office/drawing/2014/main" id="{AD31C984-2B00-42A8-B1B6-00A793E0A2E8}"/>
            </a:ext>
          </a:extLst>
        </xdr:cNvPr>
        <xdr:cNvCxnSpPr/>
      </xdr:nvCxnSpPr>
      <xdr:spPr>
        <a:xfrm>
          <a:off x="14401800" y="6295284"/>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142663</xdr:rowOff>
    </xdr:from>
    <xdr:to>
      <xdr:col>73</xdr:col>
      <xdr:colOff>44450</xdr:colOff>
      <xdr:row>37</xdr:row>
      <xdr:rowOff>72813</xdr:rowOff>
    </xdr:to>
    <xdr:sp macro="" textlink="">
      <xdr:nvSpPr>
        <xdr:cNvPr id="392" name="フローチャート: 判断 391">
          <a:extLst>
            <a:ext uri="{FF2B5EF4-FFF2-40B4-BE49-F238E27FC236}">
              <a16:creationId xmlns:a16="http://schemas.microsoft.com/office/drawing/2014/main" id="{E621C5D1-B2D7-4D31-90BE-B427C2073C81}"/>
            </a:ext>
          </a:extLst>
        </xdr:cNvPr>
        <xdr:cNvSpPr/>
      </xdr:nvSpPr>
      <xdr:spPr>
        <a:xfrm>
          <a:off x="15240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57590</xdr:rowOff>
    </xdr:from>
    <xdr:ext cx="762000" cy="259045"/>
    <xdr:sp macro="" textlink="">
      <xdr:nvSpPr>
        <xdr:cNvPr id="393" name="テキスト ボックス 392">
          <a:extLst>
            <a:ext uri="{FF2B5EF4-FFF2-40B4-BE49-F238E27FC236}">
              <a16:creationId xmlns:a16="http://schemas.microsoft.com/office/drawing/2014/main" id="{D731BFDF-84D4-4C72-BB39-63E7F2F77FD1}"/>
            </a:ext>
          </a:extLst>
        </xdr:cNvPr>
        <xdr:cNvSpPr txBox="1"/>
      </xdr:nvSpPr>
      <xdr:spPr>
        <a:xfrm>
          <a:off x="14909800" y="640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117052</xdr:rowOff>
    </xdr:from>
    <xdr:to>
      <xdr:col>68</xdr:col>
      <xdr:colOff>152400</xdr:colOff>
      <xdr:row>36</xdr:row>
      <xdr:rowOff>123084</xdr:rowOff>
    </xdr:to>
    <xdr:cxnSp macro="">
      <xdr:nvCxnSpPr>
        <xdr:cNvPr id="394" name="直線コネクタ 393">
          <a:extLst>
            <a:ext uri="{FF2B5EF4-FFF2-40B4-BE49-F238E27FC236}">
              <a16:creationId xmlns:a16="http://schemas.microsoft.com/office/drawing/2014/main" id="{78625C0F-D48C-4529-B785-78531F406F36}"/>
            </a:ext>
          </a:extLst>
        </xdr:cNvPr>
        <xdr:cNvCxnSpPr/>
      </xdr:nvCxnSpPr>
      <xdr:spPr>
        <a:xfrm>
          <a:off x="13512800" y="6289252"/>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148696</xdr:rowOff>
    </xdr:from>
    <xdr:to>
      <xdr:col>68</xdr:col>
      <xdr:colOff>203200</xdr:colOff>
      <xdr:row>37</xdr:row>
      <xdr:rowOff>78846</xdr:rowOff>
    </xdr:to>
    <xdr:sp macro="" textlink="">
      <xdr:nvSpPr>
        <xdr:cNvPr id="395" name="フローチャート: 判断 394">
          <a:extLst>
            <a:ext uri="{FF2B5EF4-FFF2-40B4-BE49-F238E27FC236}">
              <a16:creationId xmlns:a16="http://schemas.microsoft.com/office/drawing/2014/main" id="{75D979C8-46D5-4224-8ADF-174213B14872}"/>
            </a:ext>
          </a:extLst>
        </xdr:cNvPr>
        <xdr:cNvSpPr/>
      </xdr:nvSpPr>
      <xdr:spPr>
        <a:xfrm>
          <a:off x="14351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63623</xdr:rowOff>
    </xdr:from>
    <xdr:ext cx="762000" cy="259045"/>
    <xdr:sp macro="" textlink="">
      <xdr:nvSpPr>
        <xdr:cNvPr id="396" name="テキスト ボックス 395">
          <a:extLst>
            <a:ext uri="{FF2B5EF4-FFF2-40B4-BE49-F238E27FC236}">
              <a16:creationId xmlns:a16="http://schemas.microsoft.com/office/drawing/2014/main" id="{E4AB47EC-2373-4C94-97CD-8A4770D88B81}"/>
            </a:ext>
          </a:extLst>
        </xdr:cNvPr>
        <xdr:cNvSpPr txBox="1"/>
      </xdr:nvSpPr>
      <xdr:spPr>
        <a:xfrm>
          <a:off x="14020800" y="640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150707</xdr:rowOff>
    </xdr:from>
    <xdr:to>
      <xdr:col>64</xdr:col>
      <xdr:colOff>152400</xdr:colOff>
      <xdr:row>37</xdr:row>
      <xdr:rowOff>80857</xdr:rowOff>
    </xdr:to>
    <xdr:sp macro="" textlink="">
      <xdr:nvSpPr>
        <xdr:cNvPr id="397" name="フローチャート: 判断 396">
          <a:extLst>
            <a:ext uri="{FF2B5EF4-FFF2-40B4-BE49-F238E27FC236}">
              <a16:creationId xmlns:a16="http://schemas.microsoft.com/office/drawing/2014/main" id="{C0DBD1E5-2189-42EA-880C-6AA01776D294}"/>
            </a:ext>
          </a:extLst>
        </xdr:cNvPr>
        <xdr:cNvSpPr/>
      </xdr:nvSpPr>
      <xdr:spPr>
        <a:xfrm>
          <a:off x="13462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65634</xdr:rowOff>
    </xdr:from>
    <xdr:ext cx="762000" cy="259045"/>
    <xdr:sp macro="" textlink="">
      <xdr:nvSpPr>
        <xdr:cNvPr id="398" name="テキスト ボックス 397">
          <a:extLst>
            <a:ext uri="{FF2B5EF4-FFF2-40B4-BE49-F238E27FC236}">
              <a16:creationId xmlns:a16="http://schemas.microsoft.com/office/drawing/2014/main" id="{4C625529-9A1A-43CA-8FE5-239711E2CA41}"/>
            </a:ext>
          </a:extLst>
        </xdr:cNvPr>
        <xdr:cNvSpPr txBox="1"/>
      </xdr:nvSpPr>
      <xdr:spPr>
        <a:xfrm>
          <a:off x="13131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3E4C1190-3F82-4E8B-A987-FEAD1524AF49}"/>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3146007A-3875-434F-88ED-2BFD335544E9}"/>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20E92EC-FA44-4E2B-BADD-CD4E799F2C9F}"/>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6F7FDF80-C861-4B8E-9CC6-3EDAE69DBACF}"/>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FDF60053-A8F2-48B3-A79F-B5B65FF89E46}"/>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124566</xdr:rowOff>
    </xdr:from>
    <xdr:to>
      <xdr:col>81</xdr:col>
      <xdr:colOff>95250</xdr:colOff>
      <xdr:row>37</xdr:row>
      <xdr:rowOff>54716</xdr:rowOff>
    </xdr:to>
    <xdr:sp macro="" textlink="">
      <xdr:nvSpPr>
        <xdr:cNvPr id="404" name="楕円 403">
          <a:extLst>
            <a:ext uri="{FF2B5EF4-FFF2-40B4-BE49-F238E27FC236}">
              <a16:creationId xmlns:a16="http://schemas.microsoft.com/office/drawing/2014/main" id="{C06E5D43-26D7-4288-B956-FF914BE58B52}"/>
            </a:ext>
          </a:extLst>
        </xdr:cNvPr>
        <xdr:cNvSpPr/>
      </xdr:nvSpPr>
      <xdr:spPr>
        <a:xfrm>
          <a:off x="16967200" y="629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141093</xdr:rowOff>
    </xdr:from>
    <xdr:ext cx="762000" cy="259045"/>
    <xdr:sp macro="" textlink="">
      <xdr:nvSpPr>
        <xdr:cNvPr id="405" name="公債費負担の状況該当値テキスト">
          <a:extLst>
            <a:ext uri="{FF2B5EF4-FFF2-40B4-BE49-F238E27FC236}">
              <a16:creationId xmlns:a16="http://schemas.microsoft.com/office/drawing/2014/main" id="{4F7B7E8A-C63C-4A1D-A364-7DE9EF348C31}"/>
            </a:ext>
          </a:extLst>
        </xdr:cNvPr>
        <xdr:cNvSpPr txBox="1"/>
      </xdr:nvSpPr>
      <xdr:spPr>
        <a:xfrm>
          <a:off x="17106900" y="614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108479</xdr:rowOff>
    </xdr:from>
    <xdr:to>
      <xdr:col>77</xdr:col>
      <xdr:colOff>95250</xdr:colOff>
      <xdr:row>37</xdr:row>
      <xdr:rowOff>38629</xdr:rowOff>
    </xdr:to>
    <xdr:sp macro="" textlink="">
      <xdr:nvSpPr>
        <xdr:cNvPr id="406" name="楕円 405">
          <a:extLst>
            <a:ext uri="{FF2B5EF4-FFF2-40B4-BE49-F238E27FC236}">
              <a16:creationId xmlns:a16="http://schemas.microsoft.com/office/drawing/2014/main" id="{914C158A-7D60-4286-8DA3-4403AFCD85DF}"/>
            </a:ext>
          </a:extLst>
        </xdr:cNvPr>
        <xdr:cNvSpPr/>
      </xdr:nvSpPr>
      <xdr:spPr>
        <a:xfrm>
          <a:off x="16129000" y="628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48806</xdr:rowOff>
    </xdr:from>
    <xdr:ext cx="736600" cy="259045"/>
    <xdr:sp macro="" textlink="">
      <xdr:nvSpPr>
        <xdr:cNvPr id="407" name="テキスト ボックス 406">
          <a:extLst>
            <a:ext uri="{FF2B5EF4-FFF2-40B4-BE49-F238E27FC236}">
              <a16:creationId xmlns:a16="http://schemas.microsoft.com/office/drawing/2014/main" id="{B79CFBC0-DF76-4BC1-A6AE-363DA5F4B3B9}"/>
            </a:ext>
          </a:extLst>
        </xdr:cNvPr>
        <xdr:cNvSpPr txBox="1"/>
      </xdr:nvSpPr>
      <xdr:spPr>
        <a:xfrm>
          <a:off x="15798800" y="60495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92392</xdr:rowOff>
    </xdr:from>
    <xdr:to>
      <xdr:col>73</xdr:col>
      <xdr:colOff>44450</xdr:colOff>
      <xdr:row>37</xdr:row>
      <xdr:rowOff>22542</xdr:rowOff>
    </xdr:to>
    <xdr:sp macro="" textlink="">
      <xdr:nvSpPr>
        <xdr:cNvPr id="408" name="楕円 407">
          <a:extLst>
            <a:ext uri="{FF2B5EF4-FFF2-40B4-BE49-F238E27FC236}">
              <a16:creationId xmlns:a16="http://schemas.microsoft.com/office/drawing/2014/main" id="{D642AB4A-6367-4C27-A80F-E19D12A8189A}"/>
            </a:ext>
          </a:extLst>
        </xdr:cNvPr>
        <xdr:cNvSpPr/>
      </xdr:nvSpPr>
      <xdr:spPr>
        <a:xfrm>
          <a:off x="15240000" y="626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32719</xdr:rowOff>
    </xdr:from>
    <xdr:ext cx="762000" cy="259045"/>
    <xdr:sp macro="" textlink="">
      <xdr:nvSpPr>
        <xdr:cNvPr id="409" name="テキスト ボックス 408">
          <a:extLst>
            <a:ext uri="{FF2B5EF4-FFF2-40B4-BE49-F238E27FC236}">
              <a16:creationId xmlns:a16="http://schemas.microsoft.com/office/drawing/2014/main" id="{4EC2C611-F0FA-49DC-AB84-E5D153C998AC}"/>
            </a:ext>
          </a:extLst>
        </xdr:cNvPr>
        <xdr:cNvSpPr txBox="1"/>
      </xdr:nvSpPr>
      <xdr:spPr>
        <a:xfrm>
          <a:off x="14909800" y="6033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72284</xdr:rowOff>
    </xdr:from>
    <xdr:to>
      <xdr:col>68</xdr:col>
      <xdr:colOff>203200</xdr:colOff>
      <xdr:row>37</xdr:row>
      <xdr:rowOff>2434</xdr:rowOff>
    </xdr:to>
    <xdr:sp macro="" textlink="">
      <xdr:nvSpPr>
        <xdr:cNvPr id="410" name="楕円 409">
          <a:extLst>
            <a:ext uri="{FF2B5EF4-FFF2-40B4-BE49-F238E27FC236}">
              <a16:creationId xmlns:a16="http://schemas.microsoft.com/office/drawing/2014/main" id="{E492AFAC-2A04-4F62-904F-053497C06E4F}"/>
            </a:ext>
          </a:extLst>
        </xdr:cNvPr>
        <xdr:cNvSpPr/>
      </xdr:nvSpPr>
      <xdr:spPr>
        <a:xfrm>
          <a:off x="14351000" y="624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12611</xdr:rowOff>
    </xdr:from>
    <xdr:ext cx="762000" cy="259045"/>
    <xdr:sp macro="" textlink="">
      <xdr:nvSpPr>
        <xdr:cNvPr id="411" name="テキスト ボックス 410">
          <a:extLst>
            <a:ext uri="{FF2B5EF4-FFF2-40B4-BE49-F238E27FC236}">
              <a16:creationId xmlns:a16="http://schemas.microsoft.com/office/drawing/2014/main" id="{F2C54806-4848-4BD1-93F5-14A5BB42A65E}"/>
            </a:ext>
          </a:extLst>
        </xdr:cNvPr>
        <xdr:cNvSpPr txBox="1"/>
      </xdr:nvSpPr>
      <xdr:spPr>
        <a:xfrm>
          <a:off x="14020800" y="601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66252</xdr:rowOff>
    </xdr:from>
    <xdr:to>
      <xdr:col>64</xdr:col>
      <xdr:colOff>152400</xdr:colOff>
      <xdr:row>36</xdr:row>
      <xdr:rowOff>167852</xdr:rowOff>
    </xdr:to>
    <xdr:sp macro="" textlink="">
      <xdr:nvSpPr>
        <xdr:cNvPr id="412" name="楕円 411">
          <a:extLst>
            <a:ext uri="{FF2B5EF4-FFF2-40B4-BE49-F238E27FC236}">
              <a16:creationId xmlns:a16="http://schemas.microsoft.com/office/drawing/2014/main" id="{C6D8AFA5-8F68-4C64-8E02-869F5CAEFDB4}"/>
            </a:ext>
          </a:extLst>
        </xdr:cNvPr>
        <xdr:cNvSpPr/>
      </xdr:nvSpPr>
      <xdr:spPr>
        <a:xfrm>
          <a:off x="13462000" y="623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6579</xdr:rowOff>
    </xdr:from>
    <xdr:ext cx="762000" cy="259045"/>
    <xdr:sp macro="" textlink="">
      <xdr:nvSpPr>
        <xdr:cNvPr id="413" name="テキスト ボックス 412">
          <a:extLst>
            <a:ext uri="{FF2B5EF4-FFF2-40B4-BE49-F238E27FC236}">
              <a16:creationId xmlns:a16="http://schemas.microsoft.com/office/drawing/2014/main" id="{B919D2B5-94DF-468C-B838-37EA1E6D8311}"/>
            </a:ext>
          </a:extLst>
        </xdr:cNvPr>
        <xdr:cNvSpPr txBox="1"/>
      </xdr:nvSpPr>
      <xdr:spPr>
        <a:xfrm>
          <a:off x="13131800" y="600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3ADA39D7-4BE6-4D63-9B57-172092A2C323}"/>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3C55C157-9ED9-4E6F-A99E-9AE8B175A438}"/>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4B4D9DA5-E474-4452-8F12-BC8C28B060E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FF8542D6-9564-4D9D-85DE-537BE68D42BC}"/>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DC13AE15-EA39-4F92-A64A-5536A2D19AC3}"/>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E2C36350-ACD5-4C4C-BD8E-D001A0B8B375}"/>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C88E5D7B-2C5A-441D-8563-6990AA43E732}"/>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11C461D9-1273-4EF6-B925-C950C0660836}"/>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36489462-A36D-4474-972F-7D4EE1F3576F}"/>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89A1223-37BA-420B-95F6-9FB316460EB4}"/>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9B553FDD-0273-414C-A804-C41B3423D948}"/>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6AD078B4-9ACC-4062-9EFC-96B37C2479E9}"/>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A8F8BB4F-E999-4703-9305-516B43D4831E}"/>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自主財源に乏しい脆弱な財政状況であるため、建設事業等の財源のほとんどを起債に頼らざるを得ない状況である。緊急性を考慮した事業の見直しや制限付一般競争入札の実施による事業費の圧縮等により地方債発行額の抑制に努めているところであり、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年度決算の地方債残高は令和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年度と比べ</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億円減少した。今後も民間資金の繰上償還の実施や交付税算入率の高い地方債の活用に努めるなど、公債費の抑制を図り将来負担比率の増加抑制を図っていく。</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E1652E9D-3AC1-4CA9-A92F-5461984B6339}"/>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EE5B9DDB-69F4-4623-93DF-30430893376E}"/>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DA2915CD-45DE-432D-97D0-785C54C4449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0" name="直線コネクタ 429">
          <a:extLst>
            <a:ext uri="{FF2B5EF4-FFF2-40B4-BE49-F238E27FC236}">
              <a16:creationId xmlns:a16="http://schemas.microsoft.com/office/drawing/2014/main" id="{901EF5B4-97C7-4D56-87D2-D222F136E9B2}"/>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1" name="テキスト ボックス 430">
          <a:extLst>
            <a:ext uri="{FF2B5EF4-FFF2-40B4-BE49-F238E27FC236}">
              <a16:creationId xmlns:a16="http://schemas.microsoft.com/office/drawing/2014/main" id="{366B0ED8-E449-4AB1-8BEC-7A9A3E39CAF7}"/>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4C0B3370-033D-40B9-80F4-0EB9E925FCBC}"/>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DB0CEDA3-75EF-4E7D-A488-B6560D85091A}"/>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4" name="直線コネクタ 433">
          <a:extLst>
            <a:ext uri="{FF2B5EF4-FFF2-40B4-BE49-F238E27FC236}">
              <a16:creationId xmlns:a16="http://schemas.microsoft.com/office/drawing/2014/main" id="{D845657A-8718-41C3-8291-F7EABD223063}"/>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5" name="テキスト ボックス 434">
          <a:extLst>
            <a:ext uri="{FF2B5EF4-FFF2-40B4-BE49-F238E27FC236}">
              <a16:creationId xmlns:a16="http://schemas.microsoft.com/office/drawing/2014/main" id="{9554E3F3-ECE3-43DA-AE7E-D09328D476CF}"/>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28A20880-1E4A-4ED8-AD71-EFA05596A2D7}"/>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3F131124-C37E-4275-967D-FE7FB9EC1068}"/>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131223</xdr:rowOff>
    </xdr:to>
    <xdr:cxnSp macro="">
      <xdr:nvCxnSpPr>
        <xdr:cNvPr id="438" name="直線コネクタ 437">
          <a:extLst>
            <a:ext uri="{FF2B5EF4-FFF2-40B4-BE49-F238E27FC236}">
              <a16:creationId xmlns:a16="http://schemas.microsoft.com/office/drawing/2014/main" id="{62FB633F-4603-46B7-B30F-A0C9B6B01001}"/>
            </a:ext>
          </a:extLst>
        </xdr:cNvPr>
        <xdr:cNvCxnSpPr/>
      </xdr:nvCxnSpPr>
      <xdr:spPr>
        <a:xfrm flipV="1">
          <a:off x="17018000" y="2571750"/>
          <a:ext cx="0" cy="133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103300</xdr:rowOff>
    </xdr:from>
    <xdr:ext cx="762000" cy="259045"/>
    <xdr:sp macro="" textlink="">
      <xdr:nvSpPr>
        <xdr:cNvPr id="439" name="将来負担の状況最小値テキスト">
          <a:extLst>
            <a:ext uri="{FF2B5EF4-FFF2-40B4-BE49-F238E27FC236}">
              <a16:creationId xmlns:a16="http://schemas.microsoft.com/office/drawing/2014/main" id="{406BD1D8-7E45-4772-8A61-F9A4C5DB1F10}"/>
            </a:ext>
          </a:extLst>
        </xdr:cNvPr>
        <xdr:cNvSpPr txBox="1"/>
      </xdr:nvSpPr>
      <xdr:spPr>
        <a:xfrm>
          <a:off x="17106900" y="38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131223</xdr:rowOff>
    </xdr:from>
    <xdr:to>
      <xdr:col>81</xdr:col>
      <xdr:colOff>133350</xdr:colOff>
      <xdr:row>22</xdr:row>
      <xdr:rowOff>131223</xdr:rowOff>
    </xdr:to>
    <xdr:cxnSp macro="">
      <xdr:nvCxnSpPr>
        <xdr:cNvPr id="440" name="直線コネクタ 439">
          <a:extLst>
            <a:ext uri="{FF2B5EF4-FFF2-40B4-BE49-F238E27FC236}">
              <a16:creationId xmlns:a16="http://schemas.microsoft.com/office/drawing/2014/main" id="{CADF17C2-5608-437D-8E8E-889AD59EA43B}"/>
            </a:ext>
          </a:extLst>
        </xdr:cNvPr>
        <xdr:cNvCxnSpPr/>
      </xdr:nvCxnSpPr>
      <xdr:spPr>
        <a:xfrm>
          <a:off x="16929100" y="390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1" name="将来負担の状況最大値テキスト">
          <a:extLst>
            <a:ext uri="{FF2B5EF4-FFF2-40B4-BE49-F238E27FC236}">
              <a16:creationId xmlns:a16="http://schemas.microsoft.com/office/drawing/2014/main" id="{D6736BF8-FFDB-4541-A662-64E38948EB42}"/>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2" name="直線コネクタ 441">
          <a:extLst>
            <a:ext uri="{FF2B5EF4-FFF2-40B4-BE49-F238E27FC236}">
              <a16:creationId xmlns:a16="http://schemas.microsoft.com/office/drawing/2014/main" id="{5D669C5B-832C-4C31-95E7-B968FD075845}"/>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15</xdr:row>
      <xdr:rowOff>76010</xdr:rowOff>
    </xdr:from>
    <xdr:to>
      <xdr:col>72</xdr:col>
      <xdr:colOff>203200</xdr:colOff>
      <xdr:row>15</xdr:row>
      <xdr:rowOff>77216</xdr:rowOff>
    </xdr:to>
    <xdr:cxnSp macro="">
      <xdr:nvCxnSpPr>
        <xdr:cNvPr id="443" name="直線コネクタ 442">
          <a:extLst>
            <a:ext uri="{FF2B5EF4-FFF2-40B4-BE49-F238E27FC236}">
              <a16:creationId xmlns:a16="http://schemas.microsoft.com/office/drawing/2014/main" id="{D39F6DBE-8976-4BEA-AE18-56B2345FE44F}"/>
            </a:ext>
          </a:extLst>
        </xdr:cNvPr>
        <xdr:cNvCxnSpPr/>
      </xdr:nvCxnSpPr>
      <xdr:spPr>
        <a:xfrm>
          <a:off x="14401800" y="2647760"/>
          <a:ext cx="8890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15987</xdr:rowOff>
    </xdr:from>
    <xdr:ext cx="762000" cy="259045"/>
    <xdr:sp macro="" textlink="">
      <xdr:nvSpPr>
        <xdr:cNvPr id="444" name="将来負担の状況平均値テキスト">
          <a:extLst>
            <a:ext uri="{FF2B5EF4-FFF2-40B4-BE49-F238E27FC236}">
              <a16:creationId xmlns:a16="http://schemas.microsoft.com/office/drawing/2014/main" id="{E53F916D-7BCE-4847-B9C3-2D713F3B65E7}"/>
            </a:ext>
          </a:extLst>
        </xdr:cNvPr>
        <xdr:cNvSpPr txBox="1"/>
      </xdr:nvSpPr>
      <xdr:spPr>
        <a:xfrm>
          <a:off x="17106900" y="2587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43910</xdr:rowOff>
    </xdr:from>
    <xdr:to>
      <xdr:col>81</xdr:col>
      <xdr:colOff>95250</xdr:colOff>
      <xdr:row>15</xdr:row>
      <xdr:rowOff>145510</xdr:rowOff>
    </xdr:to>
    <xdr:sp macro="" textlink="">
      <xdr:nvSpPr>
        <xdr:cNvPr id="445" name="フローチャート: 判断 444">
          <a:extLst>
            <a:ext uri="{FF2B5EF4-FFF2-40B4-BE49-F238E27FC236}">
              <a16:creationId xmlns:a16="http://schemas.microsoft.com/office/drawing/2014/main" id="{FEA9483A-BB40-4394-BEF2-C175E28A9C76}"/>
            </a:ext>
          </a:extLst>
        </xdr:cNvPr>
        <xdr:cNvSpPr/>
      </xdr:nvSpPr>
      <xdr:spPr>
        <a:xfrm>
          <a:off x="16967200" y="261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101219</xdr:rowOff>
    </xdr:from>
    <xdr:to>
      <xdr:col>77</xdr:col>
      <xdr:colOff>95250</xdr:colOff>
      <xdr:row>16</xdr:row>
      <xdr:rowOff>31369</xdr:rowOff>
    </xdr:to>
    <xdr:sp macro="" textlink="">
      <xdr:nvSpPr>
        <xdr:cNvPr id="446" name="フローチャート: 判断 445">
          <a:extLst>
            <a:ext uri="{FF2B5EF4-FFF2-40B4-BE49-F238E27FC236}">
              <a16:creationId xmlns:a16="http://schemas.microsoft.com/office/drawing/2014/main" id="{CE5C4D33-F756-49DA-A549-6D1B951FE2C8}"/>
            </a:ext>
          </a:extLst>
        </xdr:cNvPr>
        <xdr:cNvSpPr/>
      </xdr:nvSpPr>
      <xdr:spPr>
        <a:xfrm>
          <a:off x="16129000" y="267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41546</xdr:rowOff>
    </xdr:from>
    <xdr:ext cx="736600" cy="259045"/>
    <xdr:sp macro="" textlink="">
      <xdr:nvSpPr>
        <xdr:cNvPr id="447" name="テキスト ボックス 446">
          <a:extLst>
            <a:ext uri="{FF2B5EF4-FFF2-40B4-BE49-F238E27FC236}">
              <a16:creationId xmlns:a16="http://schemas.microsoft.com/office/drawing/2014/main" id="{9BDF05A2-188C-4992-AA49-07D30652854B}"/>
            </a:ext>
          </a:extLst>
        </xdr:cNvPr>
        <xdr:cNvSpPr txBox="1"/>
      </xdr:nvSpPr>
      <xdr:spPr>
        <a:xfrm>
          <a:off x="15798800" y="2441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28099</xdr:rowOff>
    </xdr:from>
    <xdr:to>
      <xdr:col>73</xdr:col>
      <xdr:colOff>44450</xdr:colOff>
      <xdr:row>16</xdr:row>
      <xdr:rowOff>129699</xdr:rowOff>
    </xdr:to>
    <xdr:sp macro="" textlink="">
      <xdr:nvSpPr>
        <xdr:cNvPr id="448" name="フローチャート: 判断 447">
          <a:extLst>
            <a:ext uri="{FF2B5EF4-FFF2-40B4-BE49-F238E27FC236}">
              <a16:creationId xmlns:a16="http://schemas.microsoft.com/office/drawing/2014/main" id="{AD00E90B-D3F9-4653-A591-A8B86FE36CAE}"/>
            </a:ext>
          </a:extLst>
        </xdr:cNvPr>
        <xdr:cNvSpPr/>
      </xdr:nvSpPr>
      <xdr:spPr>
        <a:xfrm>
          <a:off x="15240000" y="277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114476</xdr:rowOff>
    </xdr:from>
    <xdr:ext cx="762000" cy="259045"/>
    <xdr:sp macro="" textlink="">
      <xdr:nvSpPr>
        <xdr:cNvPr id="449" name="テキスト ボックス 448">
          <a:extLst>
            <a:ext uri="{FF2B5EF4-FFF2-40B4-BE49-F238E27FC236}">
              <a16:creationId xmlns:a16="http://schemas.microsoft.com/office/drawing/2014/main" id="{2EFC5C86-7C38-4EF5-BEF0-2481B4DDF77A}"/>
            </a:ext>
          </a:extLst>
        </xdr:cNvPr>
        <xdr:cNvSpPr txBox="1"/>
      </xdr:nvSpPr>
      <xdr:spPr>
        <a:xfrm>
          <a:off x="14909800" y="2857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73946</xdr:rowOff>
    </xdr:from>
    <xdr:to>
      <xdr:col>68</xdr:col>
      <xdr:colOff>203200</xdr:colOff>
      <xdr:row>17</xdr:row>
      <xdr:rowOff>4096</xdr:rowOff>
    </xdr:to>
    <xdr:sp macro="" textlink="">
      <xdr:nvSpPr>
        <xdr:cNvPr id="450" name="フローチャート: 判断 449">
          <a:extLst>
            <a:ext uri="{FF2B5EF4-FFF2-40B4-BE49-F238E27FC236}">
              <a16:creationId xmlns:a16="http://schemas.microsoft.com/office/drawing/2014/main" id="{135E9D11-8A89-4E84-9D69-5033F88380FA}"/>
            </a:ext>
          </a:extLst>
        </xdr:cNvPr>
        <xdr:cNvSpPr/>
      </xdr:nvSpPr>
      <xdr:spPr>
        <a:xfrm>
          <a:off x="14351000" y="281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160323</xdr:rowOff>
    </xdr:from>
    <xdr:ext cx="762000" cy="259045"/>
    <xdr:sp macro="" textlink="">
      <xdr:nvSpPr>
        <xdr:cNvPr id="451" name="テキスト ボックス 450">
          <a:extLst>
            <a:ext uri="{FF2B5EF4-FFF2-40B4-BE49-F238E27FC236}">
              <a16:creationId xmlns:a16="http://schemas.microsoft.com/office/drawing/2014/main" id="{FC31D978-4695-46F0-83E8-3D9672D3901F}"/>
            </a:ext>
          </a:extLst>
        </xdr:cNvPr>
        <xdr:cNvSpPr txBox="1"/>
      </xdr:nvSpPr>
      <xdr:spPr>
        <a:xfrm>
          <a:off x="14020800" y="290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67310</xdr:rowOff>
    </xdr:from>
    <xdr:to>
      <xdr:col>64</xdr:col>
      <xdr:colOff>152400</xdr:colOff>
      <xdr:row>16</xdr:row>
      <xdr:rowOff>168910</xdr:rowOff>
    </xdr:to>
    <xdr:sp macro="" textlink="">
      <xdr:nvSpPr>
        <xdr:cNvPr id="452" name="フローチャート: 判断 451">
          <a:extLst>
            <a:ext uri="{FF2B5EF4-FFF2-40B4-BE49-F238E27FC236}">
              <a16:creationId xmlns:a16="http://schemas.microsoft.com/office/drawing/2014/main" id="{358BE41B-9BA7-4806-8CFF-5747D5C3F296}"/>
            </a:ext>
          </a:extLst>
        </xdr:cNvPr>
        <xdr:cNvSpPr/>
      </xdr:nvSpPr>
      <xdr:spPr>
        <a:xfrm>
          <a:off x="13462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7637</xdr:rowOff>
    </xdr:from>
    <xdr:ext cx="762000" cy="259045"/>
    <xdr:sp macro="" textlink="">
      <xdr:nvSpPr>
        <xdr:cNvPr id="453" name="テキスト ボックス 452">
          <a:extLst>
            <a:ext uri="{FF2B5EF4-FFF2-40B4-BE49-F238E27FC236}">
              <a16:creationId xmlns:a16="http://schemas.microsoft.com/office/drawing/2014/main" id="{B7D25BAD-5FD6-4575-AE7A-099751365D95}"/>
            </a:ext>
          </a:extLst>
        </xdr:cNvPr>
        <xdr:cNvSpPr txBox="1"/>
      </xdr:nvSpPr>
      <xdr:spPr>
        <a:xfrm>
          <a:off x="13131800" y="257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FEC70CEB-F296-4BBA-82A6-1DDBD9DE47C6}"/>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42E93987-6D51-4EC8-9254-9EF36FF5F7AC}"/>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A91F6FB3-9524-418D-BF6F-76132627822A}"/>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B101D195-C9CF-4DD6-B665-6C67D446560E}"/>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6AC26FF3-91A1-4354-B6B5-6A26354BE7E3}"/>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26416</xdr:rowOff>
    </xdr:from>
    <xdr:to>
      <xdr:col>73</xdr:col>
      <xdr:colOff>44450</xdr:colOff>
      <xdr:row>15</xdr:row>
      <xdr:rowOff>128016</xdr:rowOff>
    </xdr:to>
    <xdr:sp macro="" textlink="">
      <xdr:nvSpPr>
        <xdr:cNvPr id="459" name="楕円 458">
          <a:extLst>
            <a:ext uri="{FF2B5EF4-FFF2-40B4-BE49-F238E27FC236}">
              <a16:creationId xmlns:a16="http://schemas.microsoft.com/office/drawing/2014/main" id="{7F54BB25-3297-40F5-A736-FAC4C50D2AC6}"/>
            </a:ext>
          </a:extLst>
        </xdr:cNvPr>
        <xdr:cNvSpPr/>
      </xdr:nvSpPr>
      <xdr:spPr>
        <a:xfrm>
          <a:off x="15240000" y="259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138193</xdr:rowOff>
    </xdr:from>
    <xdr:ext cx="762000" cy="259045"/>
    <xdr:sp macro="" textlink="">
      <xdr:nvSpPr>
        <xdr:cNvPr id="460" name="テキスト ボックス 459">
          <a:extLst>
            <a:ext uri="{FF2B5EF4-FFF2-40B4-BE49-F238E27FC236}">
              <a16:creationId xmlns:a16="http://schemas.microsoft.com/office/drawing/2014/main" id="{36126794-D3BE-4311-91D6-4906FFD86D91}"/>
            </a:ext>
          </a:extLst>
        </xdr:cNvPr>
        <xdr:cNvSpPr txBox="1"/>
      </xdr:nvSpPr>
      <xdr:spPr>
        <a:xfrm>
          <a:off x="14909800" y="23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25210</xdr:rowOff>
    </xdr:from>
    <xdr:to>
      <xdr:col>68</xdr:col>
      <xdr:colOff>203200</xdr:colOff>
      <xdr:row>15</xdr:row>
      <xdr:rowOff>126810</xdr:rowOff>
    </xdr:to>
    <xdr:sp macro="" textlink="">
      <xdr:nvSpPr>
        <xdr:cNvPr id="461" name="楕円 460">
          <a:extLst>
            <a:ext uri="{FF2B5EF4-FFF2-40B4-BE49-F238E27FC236}">
              <a16:creationId xmlns:a16="http://schemas.microsoft.com/office/drawing/2014/main" id="{ACABD513-048E-461E-A9F2-1684B0ECEDD5}"/>
            </a:ext>
          </a:extLst>
        </xdr:cNvPr>
        <xdr:cNvSpPr/>
      </xdr:nvSpPr>
      <xdr:spPr>
        <a:xfrm>
          <a:off x="14351000" y="259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136987</xdr:rowOff>
    </xdr:from>
    <xdr:ext cx="762000" cy="259045"/>
    <xdr:sp macro="" textlink="">
      <xdr:nvSpPr>
        <xdr:cNvPr id="462" name="テキスト ボックス 461">
          <a:extLst>
            <a:ext uri="{FF2B5EF4-FFF2-40B4-BE49-F238E27FC236}">
              <a16:creationId xmlns:a16="http://schemas.microsoft.com/office/drawing/2014/main" id="{84F704D5-5DE3-4CAA-AE8B-F84EBD7BA74A}"/>
            </a:ext>
          </a:extLst>
        </xdr:cNvPr>
        <xdr:cNvSpPr txBox="1"/>
      </xdr:nvSpPr>
      <xdr:spPr>
        <a:xfrm>
          <a:off x="14020800" y="236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長崎県五島市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35,025
34,749
420.12
34,702,522
33,469,529
842,138
16,546,061
37,087,944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多くの二次離島を抱える行政区域であることから、職員数が類似団体と比べて多く、その結果、人件費も類似団体の平均を上回っている状況である。</a:t>
          </a:r>
          <a:endParaRPr lang="ja-JP" altLang="ja-JP" sz="1100">
            <a:effectLst/>
            <a:latin typeface="+mn-ea"/>
            <a:ea typeface="+mn-ea"/>
          </a:endParaRPr>
        </a:p>
        <a:p>
          <a:r>
            <a:rPr lang="ja-JP" altLang="ja-JP"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第</a:t>
          </a:r>
          <a:r>
            <a:rPr kumimoji="1" lang="en-US" altLang="ja-JP" sz="1100">
              <a:solidFill>
                <a:schemeClr val="dk1"/>
              </a:solidFill>
              <a:effectLst/>
              <a:latin typeface="+mn-ea"/>
              <a:ea typeface="+mn-ea"/>
              <a:cs typeface="+mn-cs"/>
            </a:rPr>
            <a:t>4</a:t>
          </a:r>
          <a:r>
            <a:rPr kumimoji="1" lang="ja-JP" altLang="ja-JP" sz="1100">
              <a:solidFill>
                <a:schemeClr val="dk1"/>
              </a:solidFill>
              <a:effectLst/>
              <a:latin typeface="+mn-ea"/>
              <a:ea typeface="+mn-ea"/>
              <a:cs typeface="+mn-cs"/>
            </a:rPr>
            <a:t>次定員管理計画（令和</a:t>
          </a:r>
          <a:r>
            <a:rPr kumimoji="1" lang="en-US" altLang="ja-JP" sz="1100">
              <a:solidFill>
                <a:schemeClr val="dk1"/>
              </a:solidFill>
              <a:effectLst/>
              <a:latin typeface="+mn-ea"/>
              <a:ea typeface="+mn-ea"/>
              <a:cs typeface="+mn-cs"/>
            </a:rPr>
            <a:t>2</a:t>
          </a:r>
          <a:r>
            <a:rPr kumimoji="1" lang="ja-JP" altLang="ja-JP"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6</a:t>
          </a:r>
          <a:r>
            <a:rPr kumimoji="1" lang="ja-JP" altLang="ja-JP" sz="1100">
              <a:solidFill>
                <a:schemeClr val="dk1"/>
              </a:solidFill>
              <a:effectLst/>
              <a:latin typeface="+mn-ea"/>
              <a:ea typeface="+mn-ea"/>
              <a:cs typeface="+mn-cs"/>
            </a:rPr>
            <a:t>年度）に基づき、一般行政職の人数について</a:t>
          </a:r>
          <a:r>
            <a:rPr kumimoji="1" lang="en-US" altLang="ja-JP" sz="1100">
              <a:solidFill>
                <a:schemeClr val="dk1"/>
              </a:solidFill>
              <a:effectLst/>
              <a:latin typeface="+mn-ea"/>
              <a:ea typeface="+mn-ea"/>
              <a:cs typeface="+mn-cs"/>
            </a:rPr>
            <a:t>470</a:t>
          </a:r>
          <a:r>
            <a:rPr kumimoji="1" lang="ja-JP" altLang="ja-JP" sz="1100">
              <a:solidFill>
                <a:schemeClr val="dk1"/>
              </a:solidFill>
              <a:effectLst/>
              <a:latin typeface="+mn-ea"/>
              <a:ea typeface="+mn-ea"/>
              <a:cs typeface="+mn-cs"/>
            </a:rPr>
            <a:t>人（</a:t>
          </a:r>
          <a:r>
            <a:rPr kumimoji="1" lang="en-US" altLang="ja-JP" sz="1100">
              <a:solidFill>
                <a:schemeClr val="dk1"/>
              </a:solidFill>
              <a:effectLst/>
              <a:latin typeface="+mn-ea"/>
              <a:ea typeface="+mn-ea"/>
              <a:cs typeface="+mn-cs"/>
            </a:rPr>
            <a:t>R2.4.1</a:t>
          </a:r>
          <a:r>
            <a:rPr kumimoji="1" lang="ja-JP" altLang="ja-JP" sz="1100">
              <a:solidFill>
                <a:schemeClr val="dk1"/>
              </a:solidFill>
              <a:effectLst/>
              <a:latin typeface="+mn-ea"/>
              <a:ea typeface="+mn-ea"/>
              <a:cs typeface="+mn-cs"/>
            </a:rPr>
            <a:t>現在）から</a:t>
          </a:r>
          <a:r>
            <a:rPr kumimoji="1" lang="en-US" altLang="ja-JP" sz="1100">
              <a:solidFill>
                <a:schemeClr val="dk1"/>
              </a:solidFill>
              <a:effectLst/>
              <a:latin typeface="+mn-ea"/>
              <a:ea typeface="+mn-ea"/>
              <a:cs typeface="+mn-cs"/>
            </a:rPr>
            <a:t>15</a:t>
          </a:r>
          <a:r>
            <a:rPr kumimoji="1" lang="ja-JP" altLang="ja-JP" sz="1100">
              <a:solidFill>
                <a:schemeClr val="dk1"/>
              </a:solidFill>
              <a:effectLst/>
              <a:latin typeface="+mn-ea"/>
              <a:ea typeface="+mn-ea"/>
              <a:cs typeface="+mn-cs"/>
            </a:rPr>
            <a:t>人削減を目標とし、より適切な人員管理を図り、人件費の削減につなげていく。</a:t>
          </a:r>
          <a:endParaRPr lang="ja-JP" altLang="ja-JP" sz="1100">
            <a:effectLst/>
            <a:latin typeface="+mn-ea"/>
            <a:ea typeface="+mn-ea"/>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16510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896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77470</xdr:rowOff>
    </xdr:from>
    <xdr:to>
      <xdr:col>24</xdr:col>
      <xdr:colOff>25400</xdr:colOff>
      <xdr:row>37</xdr:row>
      <xdr:rowOff>123190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4211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35577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77470</xdr:rowOff>
    </xdr:from>
    <xdr:to>
      <xdr:col>19</xdr:col>
      <xdr:colOff>187325</xdr:colOff>
      <xdr:row>37</xdr:row>
      <xdr:rowOff>138430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4211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130810</xdr:rowOff>
    </xdr:from>
    <xdr:to>
      <xdr:col>15</xdr:col>
      <xdr:colOff>98425</xdr:colOff>
      <xdr:row>37</xdr:row>
      <xdr:rowOff>138430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4744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72390</xdr:rowOff>
    </xdr:from>
    <xdr:to>
      <xdr:col>15</xdr:col>
      <xdr:colOff>149225</xdr:colOff>
      <xdr:row>38</xdr:row>
      <xdr:rowOff>2540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12717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130810</xdr:rowOff>
    </xdr:from>
    <xdr:to>
      <xdr:col>11</xdr:col>
      <xdr:colOff>9525</xdr:colOff>
      <xdr:row>38</xdr:row>
      <xdr:rowOff>5080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474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77487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85107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44467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26670</xdr:rowOff>
    </xdr:from>
    <xdr:to>
      <xdr:col>20</xdr:col>
      <xdr:colOff>38100</xdr:colOff>
      <xdr:row>37</xdr:row>
      <xdr:rowOff>128270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113047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5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87630</xdr:rowOff>
    </xdr:from>
    <xdr:to>
      <xdr:col>15</xdr:col>
      <xdr:colOff>149225</xdr:colOff>
      <xdr:row>38</xdr:row>
      <xdr:rowOff>17780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2557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80010</xdr:rowOff>
    </xdr:from>
    <xdr:to>
      <xdr:col>11</xdr:col>
      <xdr:colOff>60325</xdr:colOff>
      <xdr:row>38</xdr:row>
      <xdr:rowOff>10160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166387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125730</xdr:rowOff>
    </xdr:from>
    <xdr:to>
      <xdr:col>6</xdr:col>
      <xdr:colOff>171450</xdr:colOff>
      <xdr:row>38</xdr:row>
      <xdr:rowOff>55880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40657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物件費に係る経常収支比率が高いのは、合併前の旧市町から引き継いだ施設の維持管理経費に多額の経費がかかっていることが大きな要因である。</a:t>
          </a:r>
          <a:endParaRPr lang="ja-JP" altLang="ja-JP" sz="1400">
            <a:effectLst/>
          </a:endParaRPr>
        </a:p>
        <a:p>
          <a:r>
            <a:rPr kumimoji="1" lang="ja-JP" altLang="ja-JP" sz="1100">
              <a:solidFill>
                <a:schemeClr val="dk1"/>
              </a:solidFill>
              <a:effectLst/>
              <a:latin typeface="+mn-lt"/>
              <a:ea typeface="+mn-ea"/>
              <a:cs typeface="+mn-cs"/>
            </a:rPr>
            <a:t>　引き続き、公共施設等総合管理計画に基づき、施設の管理運営方法の見直し、民間移譲や重複施設の統廃合等を積極的に進め、コストの削減に努めていく。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58964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09586"/>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26307</xdr:rowOff>
    </xdr:from>
    <xdr:to>
      <xdr:col>82</xdr:col>
      <xdr:colOff>107950</xdr:colOff>
      <xdr:row>17</xdr:row>
      <xdr:rowOff>91621</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940957"/>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13806</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57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168729</xdr:rowOff>
    </xdr:from>
    <xdr:to>
      <xdr:col>82</xdr:col>
      <xdr:colOff>158750</xdr:colOff>
      <xdr:row>17</xdr:row>
      <xdr:rowOff>98879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26307</xdr:rowOff>
    </xdr:from>
    <xdr:to>
      <xdr:col>78</xdr:col>
      <xdr:colOff>69850</xdr:colOff>
      <xdr:row>17</xdr:row>
      <xdr:rowOff>58964</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9409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48986</xdr:rowOff>
    </xdr:from>
    <xdr:to>
      <xdr:col>78</xdr:col>
      <xdr:colOff>120650</xdr:colOff>
      <xdr:row>16</xdr:row>
      <xdr:rowOff>150586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160763</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58964</xdr:rowOff>
    </xdr:from>
    <xdr:to>
      <xdr:col>73</xdr:col>
      <xdr:colOff>180975</xdr:colOff>
      <xdr:row>17</xdr:row>
      <xdr:rowOff>167821</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973614"/>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114300</xdr:rowOff>
    </xdr:from>
    <xdr:to>
      <xdr:col>74</xdr:col>
      <xdr:colOff>31750</xdr:colOff>
      <xdr:row>17</xdr:row>
      <xdr:rowOff>44450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54627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124279</xdr:rowOff>
    </xdr:from>
    <xdr:to>
      <xdr:col>69</xdr:col>
      <xdr:colOff>92075</xdr:colOff>
      <xdr:row>17</xdr:row>
      <xdr:rowOff>167821</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038929"/>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2920</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74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29936</xdr:rowOff>
    </xdr:from>
    <xdr:to>
      <xdr:col>65</xdr:col>
      <xdr:colOff>53975</xdr:colOff>
      <xdr:row>17</xdr:row>
      <xdr:rowOff>131536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141713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1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40821</xdr:rowOff>
    </xdr:from>
    <xdr:to>
      <xdr:col>82</xdr:col>
      <xdr:colOff>158750</xdr:colOff>
      <xdr:row>17</xdr:row>
      <xdr:rowOff>142421</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12898</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92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146957</xdr:rowOff>
    </xdr:from>
    <xdr:to>
      <xdr:col>78</xdr:col>
      <xdr:colOff>120650</xdr:colOff>
      <xdr:row>17</xdr:row>
      <xdr:rowOff>77107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61884</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976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8164</xdr:rowOff>
    </xdr:from>
    <xdr:to>
      <xdr:col>74</xdr:col>
      <xdr:colOff>31750</xdr:colOff>
      <xdr:row>17</xdr:row>
      <xdr:rowOff>109764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94541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117021</xdr:rowOff>
    </xdr:from>
    <xdr:to>
      <xdr:col>69</xdr:col>
      <xdr:colOff>142875</xdr:colOff>
      <xdr:row>18</xdr:row>
      <xdr:rowOff>47171</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31948</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73479</xdr:rowOff>
    </xdr:from>
    <xdr:to>
      <xdr:col>65</xdr:col>
      <xdr:colOff>53975</xdr:colOff>
      <xdr:row>18</xdr:row>
      <xdr:rowOff>3629</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159856</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07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游ゴシック" panose="020B0400000000000000" pitchFamily="50" charset="-128"/>
              <a:ea typeface="游ゴシック" panose="020B0400000000000000" pitchFamily="50" charset="-128"/>
              <a:cs typeface="+mn-cs"/>
            </a:rPr>
            <a:t>　扶助費については、生活保護費が</a:t>
          </a:r>
          <a:r>
            <a:rPr kumimoji="1" lang="ja-JP" altLang="en-US" sz="1100">
              <a:solidFill>
                <a:schemeClr val="dk1"/>
              </a:solidFill>
              <a:effectLst/>
              <a:latin typeface="游ゴシック" panose="020B0400000000000000" pitchFamily="50" charset="-128"/>
              <a:ea typeface="游ゴシック" panose="020B0400000000000000" pitchFamily="50" charset="-128"/>
              <a:cs typeface="+mn-cs"/>
            </a:rPr>
            <a:t>増加</a:t>
          </a:r>
          <a:r>
            <a:rPr kumimoji="1" lang="ja-JP" altLang="ja-JP" sz="1100">
              <a:solidFill>
                <a:schemeClr val="dk1"/>
              </a:solidFill>
              <a:effectLst/>
              <a:latin typeface="游ゴシック" panose="020B0400000000000000" pitchFamily="50" charset="-128"/>
              <a:ea typeface="游ゴシック" panose="020B0400000000000000" pitchFamily="50" charset="-128"/>
              <a:cs typeface="+mn-cs"/>
            </a:rPr>
            <a:t>したことにより、前年の数値を</a:t>
          </a:r>
          <a:r>
            <a:rPr kumimoji="1" lang="ja-JP" altLang="en-US" sz="1100">
              <a:solidFill>
                <a:schemeClr val="dk1"/>
              </a:solidFill>
              <a:effectLst/>
              <a:latin typeface="游ゴシック" panose="020B0400000000000000" pitchFamily="50" charset="-128"/>
              <a:ea typeface="游ゴシック" panose="020B0400000000000000" pitchFamily="50" charset="-128"/>
              <a:cs typeface="+mn-cs"/>
            </a:rPr>
            <a:t>上</a:t>
          </a:r>
          <a:r>
            <a:rPr kumimoji="1" lang="ja-JP" altLang="ja-JP" sz="1100">
              <a:solidFill>
                <a:schemeClr val="dk1"/>
              </a:solidFill>
              <a:effectLst/>
              <a:latin typeface="游ゴシック" panose="020B0400000000000000" pitchFamily="50" charset="-128"/>
              <a:ea typeface="游ゴシック" panose="020B0400000000000000" pitchFamily="50" charset="-128"/>
              <a:cs typeface="+mn-cs"/>
            </a:rPr>
            <a:t>回って</a:t>
          </a:r>
          <a:r>
            <a:rPr kumimoji="1" lang="ja-JP" altLang="en-US" sz="1100">
              <a:solidFill>
                <a:schemeClr val="dk1"/>
              </a:solidFill>
              <a:effectLst/>
              <a:latin typeface="游ゴシック" panose="020B0400000000000000" pitchFamily="50" charset="-128"/>
              <a:ea typeface="游ゴシック" panose="020B0400000000000000" pitchFamily="50" charset="-128"/>
              <a:cs typeface="+mn-cs"/>
            </a:rPr>
            <a:t>おり</a:t>
          </a:r>
          <a:r>
            <a:rPr kumimoji="1" lang="ja-JP" altLang="ja-JP" sz="1100">
              <a:solidFill>
                <a:schemeClr val="dk1"/>
              </a:solidFill>
              <a:effectLst/>
              <a:latin typeface="游ゴシック" panose="020B0400000000000000" pitchFamily="50" charset="-128"/>
              <a:ea typeface="游ゴシック" panose="020B0400000000000000" pitchFamily="50" charset="-128"/>
              <a:cs typeface="+mn-cs"/>
            </a:rPr>
            <a:t>、類似団体の平均</a:t>
          </a:r>
          <a:r>
            <a:rPr kumimoji="1" lang="ja-JP" altLang="en-US" sz="1100">
              <a:solidFill>
                <a:schemeClr val="dk1"/>
              </a:solidFill>
              <a:effectLst/>
              <a:latin typeface="游ゴシック" panose="020B0400000000000000" pitchFamily="50" charset="-128"/>
              <a:ea typeface="游ゴシック" panose="020B0400000000000000" pitchFamily="50" charset="-128"/>
              <a:cs typeface="+mn-cs"/>
            </a:rPr>
            <a:t>も上</a:t>
          </a:r>
          <a:r>
            <a:rPr kumimoji="1" lang="ja-JP" altLang="ja-JP" sz="1100">
              <a:solidFill>
                <a:schemeClr val="dk1"/>
              </a:solidFill>
              <a:effectLst/>
              <a:latin typeface="游ゴシック" panose="020B0400000000000000" pitchFamily="50" charset="-128"/>
              <a:ea typeface="游ゴシック" panose="020B0400000000000000" pitchFamily="50" charset="-128"/>
              <a:cs typeface="+mn-cs"/>
            </a:rPr>
            <a:t>回っている。</a:t>
          </a:r>
          <a:endParaRPr lang="ja-JP" altLang="ja-JP" sz="1100">
            <a:effectLst/>
            <a:latin typeface="游ゴシック" panose="020B0400000000000000" pitchFamily="50" charset="-128"/>
            <a:ea typeface="游ゴシック" panose="020B0400000000000000" pitchFamily="50" charset="-128"/>
          </a:endParaRPr>
        </a:p>
        <a:p>
          <a:r>
            <a:rPr kumimoji="1" lang="ja-JP" altLang="ja-JP" sz="1100">
              <a:solidFill>
                <a:schemeClr val="dk1"/>
              </a:solidFill>
              <a:effectLst/>
              <a:latin typeface="游ゴシック" panose="020B0400000000000000" pitchFamily="50" charset="-128"/>
              <a:ea typeface="游ゴシック" panose="020B0400000000000000" pitchFamily="50" charset="-128"/>
              <a:cs typeface="+mn-cs"/>
            </a:rPr>
            <a:t>　生活保護費は医療費の</a:t>
          </a:r>
          <a:r>
            <a:rPr kumimoji="1" lang="ja-JP" altLang="en-US" sz="1100">
              <a:solidFill>
                <a:schemeClr val="dk1"/>
              </a:solidFill>
              <a:effectLst/>
              <a:latin typeface="游ゴシック" panose="020B0400000000000000" pitchFamily="50" charset="-128"/>
              <a:ea typeface="游ゴシック" panose="020B0400000000000000" pitchFamily="50" charset="-128"/>
              <a:cs typeface="+mn-cs"/>
            </a:rPr>
            <a:t>増</a:t>
          </a:r>
          <a:r>
            <a:rPr kumimoji="1" lang="ja-JP" altLang="ja-JP" sz="1100">
              <a:solidFill>
                <a:schemeClr val="dk1"/>
              </a:solidFill>
              <a:effectLst/>
              <a:latin typeface="游ゴシック" panose="020B0400000000000000" pitchFamily="50" charset="-128"/>
              <a:ea typeface="游ゴシック" panose="020B0400000000000000" pitchFamily="50" charset="-128"/>
              <a:cs typeface="+mn-cs"/>
            </a:rPr>
            <a:t>により前年度より</a:t>
          </a:r>
          <a:r>
            <a:rPr kumimoji="1" lang="ja-JP" altLang="en-US" sz="1100">
              <a:solidFill>
                <a:schemeClr val="dk1"/>
              </a:solidFill>
              <a:effectLst/>
              <a:latin typeface="游ゴシック" panose="020B0400000000000000" pitchFamily="50" charset="-128"/>
              <a:ea typeface="游ゴシック" panose="020B0400000000000000" pitchFamily="50" charset="-128"/>
              <a:cs typeface="+mn-cs"/>
            </a:rPr>
            <a:t>増加しており</a:t>
          </a:r>
          <a:r>
            <a:rPr kumimoji="1" lang="ja-JP" altLang="ja-JP" sz="1100">
              <a:solidFill>
                <a:schemeClr val="dk1"/>
              </a:solidFill>
              <a:effectLst/>
              <a:latin typeface="游ゴシック" panose="020B0400000000000000" pitchFamily="50" charset="-128"/>
              <a:ea typeface="游ゴシック" panose="020B0400000000000000" pitchFamily="50" charset="-128"/>
              <a:cs typeface="+mn-cs"/>
            </a:rPr>
            <a:t>、依然として多い状況である。引き続き、生活困窮者の救援措置を行うことで、被保護者の増加抑制に努め、数値の上昇を抑制していく。</a:t>
          </a:r>
          <a:endParaRPr lang="ja-JP" altLang="ja-JP" sz="1100">
            <a:effectLst/>
            <a:latin typeface="游ゴシック" panose="020B0400000000000000" pitchFamily="50" charset="-128"/>
            <a:ea typeface="游ゴシック" panose="020B0400000000000000"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61</xdr:row>
      <xdr:rowOff>158750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31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31750</xdr:rowOff>
    </xdr:from>
    <xdr:to>
      <xdr:col>24</xdr:col>
      <xdr:colOff>25400</xdr:colOff>
      <xdr:row>57</xdr:row>
      <xdr:rowOff>44450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8044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31750</xdr:rowOff>
    </xdr:from>
    <xdr:to>
      <xdr:col>19</xdr:col>
      <xdr:colOff>187325</xdr:colOff>
      <xdr:row>57</xdr:row>
      <xdr:rowOff>120650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8044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50800</xdr:rowOff>
    </xdr:from>
    <xdr:to>
      <xdr:col>20</xdr:col>
      <xdr:colOff>38100</xdr:colOff>
      <xdr:row>56</xdr:row>
      <xdr:rowOff>152400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162577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120650</xdr:rowOff>
    </xdr:from>
    <xdr:to>
      <xdr:col>15</xdr:col>
      <xdr:colOff>98425</xdr:colOff>
      <xdr:row>58</xdr:row>
      <xdr:rowOff>50800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8933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146050</xdr:rowOff>
    </xdr:from>
    <xdr:to>
      <xdr:col>11</xdr:col>
      <xdr:colOff>9525</xdr:colOff>
      <xdr:row>58</xdr:row>
      <xdr:rowOff>50800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918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82550</xdr:rowOff>
    </xdr:from>
    <xdr:to>
      <xdr:col>11</xdr:col>
      <xdr:colOff>60325</xdr:colOff>
      <xdr:row>58</xdr:row>
      <xdr:rowOff>12700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22877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31750</xdr:rowOff>
    </xdr:from>
    <xdr:to>
      <xdr:col>6</xdr:col>
      <xdr:colOff>171450</xdr:colOff>
      <xdr:row>57</xdr:row>
      <xdr:rowOff>133350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143527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137177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152400</xdr:rowOff>
    </xdr:from>
    <xdr:to>
      <xdr:col>20</xdr:col>
      <xdr:colOff>38100</xdr:colOff>
      <xdr:row>57</xdr:row>
      <xdr:rowOff>82550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69850</xdr:rowOff>
    </xdr:from>
    <xdr:to>
      <xdr:col>15</xdr:col>
      <xdr:colOff>149225</xdr:colOff>
      <xdr:row>58</xdr:row>
      <xdr:rowOff>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156227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0</xdr:rowOff>
    </xdr:from>
    <xdr:to>
      <xdr:col>11</xdr:col>
      <xdr:colOff>60325</xdr:colOff>
      <xdr:row>58</xdr:row>
      <xdr:rowOff>101600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86377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95250</xdr:rowOff>
    </xdr:from>
    <xdr:to>
      <xdr:col>6</xdr:col>
      <xdr:colOff>171450</xdr:colOff>
      <xdr:row>58</xdr:row>
      <xdr:rowOff>25400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10177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その他の経費に係る経常収支比率は類似団体平均を下回っている。</a:t>
          </a:r>
          <a:endParaRPr lang="ja-JP" altLang="ja-JP" sz="1400">
            <a:effectLst/>
          </a:endParaRPr>
        </a:p>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国民健康保険事業</a:t>
          </a:r>
          <a:r>
            <a:rPr kumimoji="1" lang="ja-JP" altLang="ja-JP" sz="1100">
              <a:solidFill>
                <a:schemeClr val="dk1"/>
              </a:solidFill>
              <a:effectLst/>
              <a:latin typeface="+mn-lt"/>
              <a:ea typeface="+mn-ea"/>
              <a:cs typeface="+mn-cs"/>
            </a:rPr>
            <a:t>における被保険者数</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減</a:t>
          </a:r>
          <a:r>
            <a:rPr kumimoji="1" lang="ja-JP" altLang="en-US" sz="1100">
              <a:solidFill>
                <a:schemeClr val="dk1"/>
              </a:solidFill>
              <a:effectLst/>
              <a:latin typeface="+mn-lt"/>
              <a:ea typeface="+mn-ea"/>
              <a:cs typeface="+mn-cs"/>
            </a:rPr>
            <a:t>等の理由により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国民健康保険</a:t>
          </a:r>
          <a:r>
            <a:rPr kumimoji="1" lang="ja-JP" altLang="ja-JP" sz="1100">
              <a:solidFill>
                <a:schemeClr val="dk1"/>
              </a:solidFill>
              <a:effectLst/>
              <a:latin typeface="+mn-lt"/>
              <a:ea typeface="+mn-ea"/>
              <a:cs typeface="+mn-cs"/>
            </a:rPr>
            <a:t>特別会計への繰出金が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千万円減少している。</a:t>
          </a:r>
          <a:r>
            <a:rPr kumimoji="1" lang="ja-JP" altLang="en-US" sz="1100">
              <a:solidFill>
                <a:schemeClr val="dk1"/>
              </a:solidFill>
              <a:effectLst/>
              <a:latin typeface="+mn-lt"/>
              <a:ea typeface="+mn-ea"/>
              <a:cs typeface="+mn-cs"/>
            </a:rPr>
            <a:t>また、介護保険事業においても、人件費等が減となったことにより、介護保険特別会計への繰出金が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千万円減少している。</a:t>
          </a:r>
          <a:endParaRPr kumimoji="1" lang="en-US" altLang="ja-JP" sz="1100">
            <a:solidFill>
              <a:schemeClr val="dk1"/>
            </a:solidFill>
            <a:effectLst/>
            <a:latin typeface="+mn-lt"/>
            <a:ea typeface="+mn-ea"/>
            <a:cs typeface="+mn-cs"/>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161290</xdr:rowOff>
    </xdr:from>
    <xdr:to>
      <xdr:col>82</xdr:col>
      <xdr:colOff>107950</xdr:colOff>
      <xdr:row>62</xdr:row>
      <xdr:rowOff>35560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481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7637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35560</xdr:rowOff>
    </xdr:from>
    <xdr:to>
      <xdr:col>82</xdr:col>
      <xdr:colOff>196850</xdr:colOff>
      <xdr:row>62</xdr:row>
      <xdr:rowOff>35560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65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76217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161290</xdr:rowOff>
    </xdr:from>
    <xdr:to>
      <xdr:col>82</xdr:col>
      <xdr:colOff>196850</xdr:colOff>
      <xdr:row>53</xdr:row>
      <xdr:rowOff>161290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1270</xdr:rowOff>
    </xdr:from>
    <xdr:to>
      <xdr:col>82</xdr:col>
      <xdr:colOff>107950</xdr:colOff>
      <xdr:row>55</xdr:row>
      <xdr:rowOff>8890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4310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8890</xdr:rowOff>
    </xdr:from>
    <xdr:to>
      <xdr:col>78</xdr:col>
      <xdr:colOff>69850</xdr:colOff>
      <xdr:row>55</xdr:row>
      <xdr:rowOff>54610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4386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54610</xdr:rowOff>
    </xdr:from>
    <xdr:to>
      <xdr:col>73</xdr:col>
      <xdr:colOff>180975</xdr:colOff>
      <xdr:row>55</xdr:row>
      <xdr:rowOff>85090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4843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53340</xdr:rowOff>
    </xdr:from>
    <xdr:to>
      <xdr:col>74</xdr:col>
      <xdr:colOff>31750</xdr:colOff>
      <xdr:row>56</xdr:row>
      <xdr:rowOff>154940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139717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8890</xdr:rowOff>
    </xdr:from>
    <xdr:to>
      <xdr:col>69</xdr:col>
      <xdr:colOff>92075</xdr:colOff>
      <xdr:row>55</xdr:row>
      <xdr:rowOff>85090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4386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97807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135907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121920</xdr:rowOff>
    </xdr:from>
    <xdr:to>
      <xdr:col>82</xdr:col>
      <xdr:colOff>158750</xdr:colOff>
      <xdr:row>55</xdr:row>
      <xdr:rowOff>52070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138447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129540</xdr:rowOff>
    </xdr:from>
    <xdr:to>
      <xdr:col>78</xdr:col>
      <xdr:colOff>120650</xdr:colOff>
      <xdr:row>55</xdr:row>
      <xdr:rowOff>59690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69867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3810</xdr:rowOff>
    </xdr:from>
    <xdr:to>
      <xdr:col>74</xdr:col>
      <xdr:colOff>31750</xdr:colOff>
      <xdr:row>55</xdr:row>
      <xdr:rowOff>105410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43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115587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20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34290</xdr:rowOff>
    </xdr:from>
    <xdr:to>
      <xdr:col>69</xdr:col>
      <xdr:colOff>142875</xdr:colOff>
      <xdr:row>55</xdr:row>
      <xdr:rowOff>135890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146067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129540</xdr:rowOff>
    </xdr:from>
    <xdr:to>
      <xdr:col>65</xdr:col>
      <xdr:colOff>53975</xdr:colOff>
      <xdr:row>55</xdr:row>
      <xdr:rowOff>59690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69867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補助費等に係る経常収支比率は類似団体の平均を下回っているが、これは広域処理のための一部事務組合への負担金が少ないことが大きな要因である。</a:t>
          </a:r>
          <a:endParaRPr lang="ja-JP" altLang="ja-JP" sz="1400">
            <a:effectLst/>
          </a:endParaRPr>
        </a:p>
        <a:p>
          <a:r>
            <a:rPr kumimoji="1" lang="ja-JP" altLang="ja-JP" sz="1100">
              <a:solidFill>
                <a:schemeClr val="dk1"/>
              </a:solidFill>
              <a:effectLst/>
              <a:latin typeface="+mn-lt"/>
              <a:ea typeface="+mn-ea"/>
              <a:cs typeface="+mn-cs"/>
            </a:rPr>
            <a:t>　今後も、事務事業評価等の結果を踏まえ、各種団体への補助金を精査し、費用対効果や時代のニーズなどの見地から見直しを行っていくとともに、新規の補助金の創設についてはサンセット方式、</a:t>
          </a:r>
          <a:r>
            <a:rPr kumimoji="1" lang="en-US" altLang="ja-JP" sz="1100">
              <a:solidFill>
                <a:schemeClr val="dk1"/>
              </a:solidFill>
              <a:effectLst/>
              <a:latin typeface="+mn-lt"/>
              <a:ea typeface="+mn-ea"/>
              <a:cs typeface="+mn-cs"/>
            </a:rPr>
            <a:t>pay as you go</a:t>
          </a:r>
          <a:r>
            <a:rPr kumimoji="1" lang="ja-JP" altLang="ja-JP" sz="1100">
              <a:solidFill>
                <a:schemeClr val="dk1"/>
              </a:solidFill>
              <a:effectLst/>
              <a:latin typeface="+mn-lt"/>
              <a:ea typeface="+mn-ea"/>
              <a:cs typeface="+mn-cs"/>
            </a:rPr>
            <a:t>原則を徹底していく。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41</xdr:row>
      <xdr:rowOff>37846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3742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161290</xdr:rowOff>
    </xdr:from>
    <xdr:to>
      <xdr:col>82</xdr:col>
      <xdr:colOff>107950</xdr:colOff>
      <xdr:row>35</xdr:row>
      <xdr:rowOff>170434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16204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71137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161290</xdr:rowOff>
    </xdr:from>
    <xdr:to>
      <xdr:col>78</xdr:col>
      <xdr:colOff>69850</xdr:colOff>
      <xdr:row>36</xdr:row>
      <xdr:rowOff>3556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1620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167149</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3556</xdr:rowOff>
    </xdr:from>
    <xdr:to>
      <xdr:col>73</xdr:col>
      <xdr:colOff>180975</xdr:colOff>
      <xdr:row>36</xdr:row>
      <xdr:rowOff>3556</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1757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3556</xdr:rowOff>
    </xdr:from>
    <xdr:to>
      <xdr:col>69</xdr:col>
      <xdr:colOff>92075</xdr:colOff>
      <xdr:row>36</xdr:row>
      <xdr:rowOff>3556</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1757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135145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107713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119634</xdr:rowOff>
    </xdr:from>
    <xdr:to>
      <xdr:col>82</xdr:col>
      <xdr:colOff>158750</xdr:colOff>
      <xdr:row>36</xdr:row>
      <xdr:rowOff>49784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136161</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596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110490</xdr:rowOff>
    </xdr:from>
    <xdr:to>
      <xdr:col>78</xdr:col>
      <xdr:colOff>120650</xdr:colOff>
      <xdr:row>36</xdr:row>
      <xdr:rowOff>40640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50817</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124206</xdr:rowOff>
    </xdr:from>
    <xdr:to>
      <xdr:col>74</xdr:col>
      <xdr:colOff>31750</xdr:colOff>
      <xdr:row>36</xdr:row>
      <xdr:rowOff>54356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64533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124206</xdr:rowOff>
    </xdr:from>
    <xdr:to>
      <xdr:col>69</xdr:col>
      <xdr:colOff>142875</xdr:colOff>
      <xdr:row>36</xdr:row>
      <xdr:rowOff>54356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64533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64533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自主財源に乏しい脆弱な財政状況であるため、建設事業等の財源のほとんどを起債に頼らざるを得ない状況であるため、公債費は膨らみ、公債費に係る経常収支比率は類似団体の平均を上回っている状況である。</a:t>
          </a:r>
          <a:endParaRPr lang="ja-JP" altLang="ja-JP" sz="1100">
            <a:effectLst/>
            <a:latin typeface="+mn-ea"/>
            <a:ea typeface="+mn-ea"/>
          </a:endParaRPr>
        </a:p>
        <a:p>
          <a:r>
            <a:rPr kumimoji="1" lang="ja-JP" altLang="ja-JP" sz="1100">
              <a:solidFill>
                <a:schemeClr val="dk1"/>
              </a:solidFill>
              <a:effectLst/>
              <a:latin typeface="+mn-ea"/>
              <a:ea typeface="+mn-ea"/>
              <a:cs typeface="+mn-cs"/>
            </a:rPr>
            <a:t>　令和</a:t>
          </a:r>
          <a:r>
            <a:rPr kumimoji="1" lang="en-US" altLang="ja-JP" sz="1100">
              <a:solidFill>
                <a:schemeClr val="dk1"/>
              </a:solidFill>
              <a:effectLst/>
              <a:latin typeface="+mn-ea"/>
              <a:ea typeface="+mn-ea"/>
              <a:cs typeface="+mn-cs"/>
            </a:rPr>
            <a:t>4</a:t>
          </a:r>
          <a:r>
            <a:rPr kumimoji="1" lang="ja-JP" altLang="ja-JP" sz="1100">
              <a:solidFill>
                <a:schemeClr val="dk1"/>
              </a:solidFill>
              <a:effectLst/>
              <a:latin typeface="+mn-ea"/>
              <a:ea typeface="+mn-ea"/>
              <a:cs typeface="+mn-cs"/>
            </a:rPr>
            <a:t>年度は</a:t>
          </a:r>
          <a:r>
            <a:rPr kumimoji="1" lang="ja-JP" altLang="en-US" sz="1100">
              <a:solidFill>
                <a:schemeClr val="dk1"/>
              </a:solidFill>
              <a:effectLst/>
              <a:latin typeface="+mn-ea"/>
              <a:ea typeface="+mn-ea"/>
              <a:cs typeface="+mn-cs"/>
            </a:rPr>
            <a:t>昨年度に引き続き</a:t>
          </a:r>
          <a:r>
            <a:rPr kumimoji="1" lang="ja-JP" altLang="ja-JP" sz="1100">
              <a:solidFill>
                <a:schemeClr val="dk1"/>
              </a:solidFill>
              <a:effectLst/>
              <a:latin typeface="+mn-ea"/>
              <a:ea typeface="+mn-ea"/>
              <a:cs typeface="+mn-cs"/>
            </a:rPr>
            <a:t>繰上償還を実施しており、今後も効果的な繰上償還に努め、公債費の抑制に努めていく。</a:t>
          </a:r>
          <a:endParaRPr lang="ja-JP" altLang="ja-JP" sz="1100">
            <a:effectLst/>
            <a:latin typeface="+mn-ea"/>
            <a:ea typeface="+mn-ea"/>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43180</xdr:rowOff>
    </xdr:from>
    <xdr:to>
      <xdr:col>24</xdr:col>
      <xdr:colOff>25400</xdr:colOff>
      <xdr:row>80</xdr:row>
      <xdr:rowOff>54611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30480"/>
          <a:ext cx="0" cy="104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129557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43180</xdr:rowOff>
    </xdr:from>
    <xdr:to>
      <xdr:col>24</xdr:col>
      <xdr:colOff>114300</xdr:colOff>
      <xdr:row>74</xdr:row>
      <xdr:rowOff>43180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75565</xdr:rowOff>
    </xdr:from>
    <xdr:to>
      <xdr:col>24</xdr:col>
      <xdr:colOff>25400</xdr:colOff>
      <xdr:row>75</xdr:row>
      <xdr:rowOff>125095</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987800" y="1293431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161307</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2677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75565</xdr:rowOff>
    </xdr:from>
    <xdr:to>
      <xdr:col>19</xdr:col>
      <xdr:colOff>187325</xdr:colOff>
      <xdr:row>75</xdr:row>
      <xdr:rowOff>85090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098800" y="1293431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123825</xdr:rowOff>
    </xdr:from>
    <xdr:to>
      <xdr:col>20</xdr:col>
      <xdr:colOff>38100</xdr:colOff>
      <xdr:row>75</xdr:row>
      <xdr:rowOff>53975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28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64152</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2580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75565</xdr:rowOff>
    </xdr:from>
    <xdr:to>
      <xdr:col>15</xdr:col>
      <xdr:colOff>98425</xdr:colOff>
      <xdr:row>75</xdr:row>
      <xdr:rowOff>85090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2209800" y="1293431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135255</xdr:rowOff>
    </xdr:from>
    <xdr:to>
      <xdr:col>15</xdr:col>
      <xdr:colOff>149225</xdr:colOff>
      <xdr:row>75</xdr:row>
      <xdr:rowOff>65405</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75582</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2591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64135</xdr:rowOff>
    </xdr:from>
    <xdr:to>
      <xdr:col>11</xdr:col>
      <xdr:colOff>9525</xdr:colOff>
      <xdr:row>75</xdr:row>
      <xdr:rowOff>75565</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1320800" y="1292288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137160</xdr:rowOff>
    </xdr:from>
    <xdr:to>
      <xdr:col>11</xdr:col>
      <xdr:colOff>60325</xdr:colOff>
      <xdr:row>75</xdr:row>
      <xdr:rowOff>67310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77487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137160</xdr:rowOff>
    </xdr:from>
    <xdr:to>
      <xdr:col>6</xdr:col>
      <xdr:colOff>171450</xdr:colOff>
      <xdr:row>75</xdr:row>
      <xdr:rowOff>67310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77487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74295</xdr:rowOff>
    </xdr:from>
    <xdr:to>
      <xdr:col>24</xdr:col>
      <xdr:colOff>76200</xdr:colOff>
      <xdr:row>76</xdr:row>
      <xdr:rowOff>4445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293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46372</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2905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24765</xdr:rowOff>
    </xdr:from>
    <xdr:to>
      <xdr:col>20</xdr:col>
      <xdr:colOff>38100</xdr:colOff>
      <xdr:row>75</xdr:row>
      <xdr:rowOff>126365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288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111141</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969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34290</xdr:rowOff>
    </xdr:from>
    <xdr:to>
      <xdr:col>15</xdr:col>
      <xdr:colOff>149225</xdr:colOff>
      <xdr:row>75</xdr:row>
      <xdr:rowOff>135890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120666</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979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24765</xdr:rowOff>
    </xdr:from>
    <xdr:to>
      <xdr:col>11</xdr:col>
      <xdr:colOff>60325</xdr:colOff>
      <xdr:row>75</xdr:row>
      <xdr:rowOff>126365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288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111141</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969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13335</xdr:rowOff>
    </xdr:from>
    <xdr:to>
      <xdr:col>6</xdr:col>
      <xdr:colOff>171450</xdr:colOff>
      <xdr:row>75</xdr:row>
      <xdr:rowOff>114935</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28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99713</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95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公債費以外の経常経費については大きな増減はな</a:t>
          </a:r>
          <a:r>
            <a:rPr kumimoji="1" lang="ja-JP" altLang="en-US" sz="1100">
              <a:solidFill>
                <a:schemeClr val="dk1"/>
              </a:solidFill>
              <a:effectLst/>
              <a:latin typeface="+mn-lt"/>
              <a:ea typeface="+mn-ea"/>
              <a:cs typeface="+mn-cs"/>
            </a:rPr>
            <a:t>い。</a:t>
          </a:r>
          <a:endParaRPr lang="ja-JP" altLang="ja-JP" sz="1400">
            <a:effectLst/>
          </a:endParaRPr>
        </a:p>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年度は普通交付税の</a:t>
          </a:r>
          <a:r>
            <a:rPr kumimoji="1" lang="ja-JP" altLang="en-US" sz="1100">
              <a:solidFill>
                <a:schemeClr val="dk1"/>
              </a:solidFill>
              <a:effectLst/>
              <a:latin typeface="+mn-lt"/>
              <a:ea typeface="+mn-ea"/>
              <a:cs typeface="+mn-cs"/>
            </a:rPr>
            <a:t>減額</a:t>
          </a:r>
          <a:r>
            <a:rPr kumimoji="1" lang="ja-JP" altLang="ja-JP" sz="1100">
              <a:solidFill>
                <a:schemeClr val="dk1"/>
              </a:solidFill>
              <a:effectLst/>
              <a:latin typeface="+mn-lt"/>
              <a:ea typeface="+mn-ea"/>
              <a:cs typeface="+mn-cs"/>
            </a:rPr>
            <a:t>など</a:t>
          </a:r>
          <a:r>
            <a:rPr kumimoji="1" lang="ja-JP" altLang="en-US" sz="1100">
              <a:solidFill>
                <a:schemeClr val="dk1"/>
              </a:solidFill>
              <a:effectLst/>
              <a:latin typeface="+mn-lt"/>
              <a:ea typeface="+mn-ea"/>
              <a:cs typeface="+mn-cs"/>
            </a:rPr>
            <a:t>による</a:t>
          </a:r>
          <a:r>
            <a:rPr kumimoji="1" lang="ja-JP" altLang="ja-JP" sz="1100">
              <a:solidFill>
                <a:schemeClr val="dk1"/>
              </a:solidFill>
              <a:effectLst/>
              <a:latin typeface="+mn-lt"/>
              <a:ea typeface="+mn-ea"/>
              <a:cs typeface="+mn-cs"/>
            </a:rPr>
            <a:t>経常一般財源の</a:t>
          </a:r>
          <a:r>
            <a:rPr kumimoji="1" lang="ja-JP" altLang="en-US" sz="1100">
              <a:solidFill>
                <a:schemeClr val="dk1"/>
              </a:solidFill>
              <a:effectLst/>
              <a:latin typeface="+mn-lt"/>
              <a:ea typeface="+mn-ea"/>
              <a:cs typeface="+mn-cs"/>
            </a:rPr>
            <a:t>減額</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あり</a:t>
          </a:r>
          <a:r>
            <a:rPr kumimoji="1" lang="ja-JP" altLang="ja-JP" sz="1100">
              <a:solidFill>
                <a:schemeClr val="dk1"/>
              </a:solidFill>
              <a:effectLst/>
              <a:latin typeface="+mn-lt"/>
              <a:ea typeface="+mn-ea"/>
              <a:cs typeface="+mn-cs"/>
            </a:rPr>
            <a:t>、経常収支比率は</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　今後も事務事業評価等の結果を踏まえ各事業の改善を進めるとともに、更なる歳出削減に努めていく。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79</xdr:row>
      <xdr:rowOff>97282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46225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69359</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61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97282</xdr:rowOff>
    </xdr:from>
    <xdr:to>
      <xdr:col>82</xdr:col>
      <xdr:colOff>196850</xdr:colOff>
      <xdr:row>79</xdr:row>
      <xdr:rowOff>97282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64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5842</xdr:rowOff>
    </xdr:from>
    <xdr:to>
      <xdr:col>82</xdr:col>
      <xdr:colOff>107950</xdr:colOff>
      <xdr:row>75</xdr:row>
      <xdr:rowOff>69850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286459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57421</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087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5842</xdr:rowOff>
    </xdr:from>
    <xdr:to>
      <xdr:col>78</xdr:col>
      <xdr:colOff>69850</xdr:colOff>
      <xdr:row>75</xdr:row>
      <xdr:rowOff>129286</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2864592"/>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48277</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129286</xdr:rowOff>
    </xdr:from>
    <xdr:to>
      <xdr:col>73</xdr:col>
      <xdr:colOff>180975</xdr:colOff>
      <xdr:row>76</xdr:row>
      <xdr:rowOff>53848</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893800" y="1298803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32275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161289</xdr:rowOff>
    </xdr:from>
    <xdr:to>
      <xdr:col>69</xdr:col>
      <xdr:colOff>92075</xdr:colOff>
      <xdr:row>76</xdr:row>
      <xdr:rowOff>53848</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020039"/>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50564</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19050</xdr:rowOff>
    </xdr:from>
    <xdr:to>
      <xdr:col>82</xdr:col>
      <xdr:colOff>158750</xdr:colOff>
      <xdr:row>75</xdr:row>
      <xdr:rowOff>120650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35577</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126492</xdr:rowOff>
    </xdr:from>
    <xdr:to>
      <xdr:col>78</xdr:col>
      <xdr:colOff>120650</xdr:colOff>
      <xdr:row>75</xdr:row>
      <xdr:rowOff>56642</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281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66819</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2582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78486</xdr:rowOff>
    </xdr:from>
    <xdr:to>
      <xdr:col>74</xdr:col>
      <xdr:colOff>31750</xdr:colOff>
      <xdr:row>76</xdr:row>
      <xdr:rowOff>8635</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18813</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3048</xdr:rowOff>
    </xdr:from>
    <xdr:to>
      <xdr:col>69</xdr:col>
      <xdr:colOff>142875</xdr:colOff>
      <xdr:row>76</xdr:row>
      <xdr:rowOff>104648</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114825</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280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110490</xdr:rowOff>
    </xdr:from>
    <xdr:to>
      <xdr:col>65</xdr:col>
      <xdr:colOff>53975</xdr:colOff>
      <xdr:row>76</xdr:row>
      <xdr:rowOff>40639</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50817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長崎県五島市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80736</xdr:rowOff>
    </xdr:from>
    <xdr:to>
      <xdr:col>29</xdr:col>
      <xdr:colOff>127000</xdr:colOff>
      <xdr:row>20</xdr:row>
      <xdr:rowOff>49711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85761"/>
          <a:ext cx="0" cy="13405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21788</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9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49711</xdr:rowOff>
    </xdr:from>
    <xdr:to>
      <xdr:col>30</xdr:col>
      <xdr:colOff>25400</xdr:colOff>
      <xdr:row>20</xdr:row>
      <xdr:rowOff>49711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26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167113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80736</xdr:rowOff>
    </xdr:from>
    <xdr:to>
      <xdr:col>30</xdr:col>
      <xdr:colOff>25400</xdr:colOff>
      <xdr:row>12</xdr:row>
      <xdr:rowOff>80736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857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106709</xdr:rowOff>
    </xdr:from>
    <xdr:to>
      <xdr:col>29</xdr:col>
      <xdr:colOff>127000</xdr:colOff>
      <xdr:row>15</xdr:row>
      <xdr:rowOff>112000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726084"/>
          <a:ext cx="647700" cy="52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136560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27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164483</xdr:rowOff>
    </xdr:from>
    <xdr:to>
      <xdr:col>29</xdr:col>
      <xdr:colOff>177800</xdr:colOff>
      <xdr:row>17</xdr:row>
      <xdr:rowOff>94633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55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112000</xdr:rowOff>
    </xdr:from>
    <xdr:to>
      <xdr:col>26</xdr:col>
      <xdr:colOff>50800</xdr:colOff>
      <xdr:row>15</xdr:row>
      <xdr:rowOff>167027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731375"/>
          <a:ext cx="698500" cy="550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4692</xdr:rowOff>
    </xdr:from>
    <xdr:to>
      <xdr:col>26</xdr:col>
      <xdr:colOff>101600</xdr:colOff>
      <xdr:row>17</xdr:row>
      <xdr:rowOff>106292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66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91069</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53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150437</xdr:rowOff>
    </xdr:from>
    <xdr:to>
      <xdr:col>22</xdr:col>
      <xdr:colOff>114300</xdr:colOff>
      <xdr:row>15</xdr:row>
      <xdr:rowOff>167027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2769812"/>
          <a:ext cx="698500" cy="165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49933</xdr:rowOff>
    </xdr:from>
    <xdr:to>
      <xdr:col>22</xdr:col>
      <xdr:colOff>165100</xdr:colOff>
      <xdr:row>17</xdr:row>
      <xdr:rowOff>151533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136310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9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150437</xdr:rowOff>
    </xdr:from>
    <xdr:to>
      <xdr:col>18</xdr:col>
      <xdr:colOff>177800</xdr:colOff>
      <xdr:row>15</xdr:row>
      <xdr:rowOff>162662</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769812"/>
          <a:ext cx="698500" cy="122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82220</xdr:rowOff>
    </xdr:from>
    <xdr:to>
      <xdr:col>19</xdr:col>
      <xdr:colOff>38100</xdr:colOff>
      <xdr:row>18</xdr:row>
      <xdr:rowOff>12370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168597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3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99724</xdr:rowOff>
    </xdr:from>
    <xdr:to>
      <xdr:col>15</xdr:col>
      <xdr:colOff>101600</xdr:colOff>
      <xdr:row>18</xdr:row>
      <xdr:rowOff>29874</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14651</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4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55909</xdr:rowOff>
    </xdr:from>
    <xdr:to>
      <xdr:col>29</xdr:col>
      <xdr:colOff>177800</xdr:colOff>
      <xdr:row>15</xdr:row>
      <xdr:rowOff>157509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675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72436</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52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61200</xdr:rowOff>
    </xdr:from>
    <xdr:to>
      <xdr:col>26</xdr:col>
      <xdr:colOff>101600</xdr:colOff>
      <xdr:row>15</xdr:row>
      <xdr:rowOff>162800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680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1527</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449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116227</xdr:rowOff>
    </xdr:from>
    <xdr:to>
      <xdr:col>22</xdr:col>
      <xdr:colOff>165100</xdr:colOff>
      <xdr:row>16</xdr:row>
      <xdr:rowOff>46377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735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56554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504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99637</xdr:rowOff>
    </xdr:from>
    <xdr:to>
      <xdr:col>19</xdr:col>
      <xdr:colOff>38100</xdr:colOff>
      <xdr:row>16</xdr:row>
      <xdr:rowOff>29787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7190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39964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487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111862</xdr:rowOff>
    </xdr:from>
    <xdr:to>
      <xdr:col>15</xdr:col>
      <xdr:colOff>101600</xdr:colOff>
      <xdr:row>16</xdr:row>
      <xdr:rowOff>42012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7312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52189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500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25791</xdr:rowOff>
    </xdr:from>
    <xdr:to>
      <xdr:col>29</xdr:col>
      <xdr:colOff>127000</xdr:colOff>
      <xdr:row>38</xdr:row>
      <xdr:rowOff>146271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5950341"/>
          <a:ext cx="0" cy="16635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118348</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58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146271</xdr:rowOff>
    </xdr:from>
    <xdr:to>
      <xdr:col>30</xdr:col>
      <xdr:colOff>25400</xdr:colOff>
      <xdr:row>38</xdr:row>
      <xdr:rowOff>146271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13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283618</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69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25791</xdr:rowOff>
    </xdr:from>
    <xdr:to>
      <xdr:col>30</xdr:col>
      <xdr:colOff>25400</xdr:colOff>
      <xdr:row>33</xdr:row>
      <xdr:rowOff>25791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59503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307903</xdr:rowOff>
    </xdr:from>
    <xdr:to>
      <xdr:col>29</xdr:col>
      <xdr:colOff>127000</xdr:colOff>
      <xdr:row>37</xdr:row>
      <xdr:rowOff>317679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432603"/>
          <a:ext cx="647700" cy="97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292680</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74173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274842</xdr:rowOff>
    </xdr:from>
    <xdr:to>
      <xdr:col>29</xdr:col>
      <xdr:colOff>177800</xdr:colOff>
      <xdr:row>38</xdr:row>
      <xdr:rowOff>33542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399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312288</xdr:rowOff>
    </xdr:from>
    <xdr:to>
      <xdr:col>26</xdr:col>
      <xdr:colOff>50800</xdr:colOff>
      <xdr:row>37</xdr:row>
      <xdr:rowOff>317679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7436988"/>
          <a:ext cx="698500" cy="53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278923</xdr:rowOff>
    </xdr:from>
    <xdr:to>
      <xdr:col>26</xdr:col>
      <xdr:colOff>101600</xdr:colOff>
      <xdr:row>38</xdr:row>
      <xdr:rowOff>37623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22400</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490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312288</xdr:rowOff>
    </xdr:from>
    <xdr:to>
      <xdr:col>22</xdr:col>
      <xdr:colOff>114300</xdr:colOff>
      <xdr:row>38</xdr:row>
      <xdr:rowOff>7930</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7436988"/>
          <a:ext cx="698500" cy="385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285533</xdr:rowOff>
    </xdr:from>
    <xdr:to>
      <xdr:col>22</xdr:col>
      <xdr:colOff>165100</xdr:colOff>
      <xdr:row>38</xdr:row>
      <xdr:rowOff>44233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29010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496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7930</xdr:rowOff>
    </xdr:from>
    <xdr:to>
      <xdr:col>18</xdr:col>
      <xdr:colOff>177800</xdr:colOff>
      <xdr:row>38</xdr:row>
      <xdr:rowOff>16693</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475530"/>
          <a:ext cx="698500" cy="8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282927</xdr:rowOff>
    </xdr:from>
    <xdr:to>
      <xdr:col>19</xdr:col>
      <xdr:colOff>38100</xdr:colOff>
      <xdr:row>38</xdr:row>
      <xdr:rowOff>41627</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51804</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176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282824</xdr:rowOff>
    </xdr:from>
    <xdr:to>
      <xdr:col>15</xdr:col>
      <xdr:colOff>101600</xdr:colOff>
      <xdr:row>38</xdr:row>
      <xdr:rowOff>41524</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51701</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17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257103</xdr:rowOff>
    </xdr:from>
    <xdr:to>
      <xdr:col>29</xdr:col>
      <xdr:colOff>177800</xdr:colOff>
      <xdr:row>38</xdr:row>
      <xdr:rowOff>15803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381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102180</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22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266879</xdr:rowOff>
    </xdr:from>
    <xdr:to>
      <xdr:col>26</xdr:col>
      <xdr:colOff>101600</xdr:colOff>
      <xdr:row>38</xdr:row>
      <xdr:rowOff>25579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391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35756</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160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261488</xdr:rowOff>
    </xdr:from>
    <xdr:to>
      <xdr:col>22</xdr:col>
      <xdr:colOff>165100</xdr:colOff>
      <xdr:row>38</xdr:row>
      <xdr:rowOff>20188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3861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30365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155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300030</xdr:rowOff>
    </xdr:from>
    <xdr:to>
      <xdr:col>19</xdr:col>
      <xdr:colOff>38100</xdr:colOff>
      <xdr:row>38</xdr:row>
      <xdr:rowOff>58730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4247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43507</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511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308793</xdr:rowOff>
    </xdr:from>
    <xdr:to>
      <xdr:col>15</xdr:col>
      <xdr:colOff>101600</xdr:colOff>
      <xdr:row>38</xdr:row>
      <xdr:rowOff>67493</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433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52270</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519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長崎県五島市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35,025
34,749
420.12
34,702,522
33,469,529
842,138
16,546,061
37,087,944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49619</xdr:rowOff>
    </xdr:from>
    <xdr:to>
      <xdr:col>24</xdr:col>
      <xdr:colOff>62865</xdr:colOff>
      <xdr:row>39</xdr:row>
      <xdr:rowOff>27140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64569"/>
          <a:ext cx="1270" cy="1349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30967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1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27140</xdr:rowOff>
    </xdr:from>
    <xdr:to>
      <xdr:col>24</xdr:col>
      <xdr:colOff>152400</xdr:colOff>
      <xdr:row>39</xdr:row>
      <xdr:rowOff>27140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1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167746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3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49619</xdr:rowOff>
    </xdr:from>
    <xdr:to>
      <xdr:col>24</xdr:col>
      <xdr:colOff>152400</xdr:colOff>
      <xdr:row>31</xdr:row>
      <xdr:rowOff>49619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6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95682</xdr:rowOff>
    </xdr:from>
    <xdr:to>
      <xdr:col>24</xdr:col>
      <xdr:colOff>63500</xdr:colOff>
      <xdr:row>33</xdr:row>
      <xdr:rowOff>107798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753532"/>
          <a:ext cx="838200" cy="1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82326</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83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103899</xdr:rowOff>
    </xdr:from>
    <xdr:to>
      <xdr:col>24</xdr:col>
      <xdr:colOff>114300</xdr:colOff>
      <xdr:row>36</xdr:row>
      <xdr:rowOff>34049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0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107798</xdr:rowOff>
    </xdr:from>
    <xdr:to>
      <xdr:col>19</xdr:col>
      <xdr:colOff>177800</xdr:colOff>
      <xdr:row>34</xdr:row>
      <xdr:rowOff>10122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765648"/>
          <a:ext cx="889000" cy="7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112713</xdr:rowOff>
    </xdr:from>
    <xdr:to>
      <xdr:col>20</xdr:col>
      <xdr:colOff>38100</xdr:colOff>
      <xdr:row>36</xdr:row>
      <xdr:rowOff>42863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33990</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20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10122</xdr:rowOff>
    </xdr:from>
    <xdr:to>
      <xdr:col>15</xdr:col>
      <xdr:colOff>50800</xdr:colOff>
      <xdr:row>34</xdr:row>
      <xdr:rowOff>58826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839422"/>
          <a:ext cx="889000" cy="48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169202</xdr:rowOff>
    </xdr:from>
    <xdr:to>
      <xdr:col>15</xdr:col>
      <xdr:colOff>101600</xdr:colOff>
      <xdr:row>36</xdr:row>
      <xdr:rowOff>99352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90479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262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5880</xdr:rowOff>
    </xdr:from>
    <xdr:to>
      <xdr:col>10</xdr:col>
      <xdr:colOff>114300</xdr:colOff>
      <xdr:row>34</xdr:row>
      <xdr:rowOff>58826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5835180"/>
          <a:ext cx="889000" cy="52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119215</xdr:rowOff>
    </xdr:from>
    <xdr:to>
      <xdr:col>10</xdr:col>
      <xdr:colOff>165100</xdr:colOff>
      <xdr:row>37</xdr:row>
      <xdr:rowOff>49365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40492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38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121742</xdr:rowOff>
    </xdr:from>
    <xdr:to>
      <xdr:col>6</xdr:col>
      <xdr:colOff>38100</xdr:colOff>
      <xdr:row>37</xdr:row>
      <xdr:rowOff>51892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43019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38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44882</xdr:rowOff>
    </xdr:from>
    <xdr:to>
      <xdr:col>24</xdr:col>
      <xdr:colOff>114300</xdr:colOff>
      <xdr:row>33</xdr:row>
      <xdr:rowOff>146482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70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67759</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55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56998</xdr:rowOff>
    </xdr:from>
    <xdr:to>
      <xdr:col>20</xdr:col>
      <xdr:colOff>38100</xdr:colOff>
      <xdr:row>33</xdr:row>
      <xdr:rowOff>158598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71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3675</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490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130772</xdr:rowOff>
    </xdr:from>
    <xdr:to>
      <xdr:col>15</xdr:col>
      <xdr:colOff>101600</xdr:colOff>
      <xdr:row>34</xdr:row>
      <xdr:rowOff>60922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788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77449</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563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8026</xdr:rowOff>
    </xdr:from>
    <xdr:to>
      <xdr:col>10</xdr:col>
      <xdr:colOff>165100</xdr:colOff>
      <xdr:row>34</xdr:row>
      <xdr:rowOff>109626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83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126153</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612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126530</xdr:rowOff>
    </xdr:from>
    <xdr:to>
      <xdr:col>6</xdr:col>
      <xdr:colOff>38100</xdr:colOff>
      <xdr:row>34</xdr:row>
      <xdr:rowOff>56680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78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73207</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559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42432</xdr:rowOff>
    </xdr:from>
    <xdr:to>
      <xdr:col>24</xdr:col>
      <xdr:colOff>62865</xdr:colOff>
      <xdr:row>58</xdr:row>
      <xdr:rowOff>118385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86382"/>
          <a:ext cx="1270" cy="12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122212</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6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118385</xdr:rowOff>
    </xdr:from>
    <xdr:to>
      <xdr:col>24</xdr:col>
      <xdr:colOff>152400</xdr:colOff>
      <xdr:row>58</xdr:row>
      <xdr:rowOff>118385</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6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160559</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6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42432</xdr:rowOff>
    </xdr:from>
    <xdr:to>
      <xdr:col>24</xdr:col>
      <xdr:colOff>152400</xdr:colOff>
      <xdr:row>51</xdr:row>
      <xdr:rowOff>42432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8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154786</xdr:rowOff>
    </xdr:from>
    <xdr:to>
      <xdr:col>24</xdr:col>
      <xdr:colOff>63500</xdr:colOff>
      <xdr:row>57</xdr:row>
      <xdr:rowOff>168700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927436"/>
          <a:ext cx="838200" cy="1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119311</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891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140884</xdr:rowOff>
    </xdr:from>
    <xdr:to>
      <xdr:col>24</xdr:col>
      <xdr:colOff>114300</xdr:colOff>
      <xdr:row>58</xdr:row>
      <xdr:rowOff>71034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91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168700</xdr:rowOff>
    </xdr:from>
    <xdr:to>
      <xdr:col>19</xdr:col>
      <xdr:colOff>177800</xdr:colOff>
      <xdr:row>58</xdr:row>
      <xdr:rowOff>17422</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941350"/>
          <a:ext cx="889000" cy="20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151940</xdr:rowOff>
    </xdr:from>
    <xdr:to>
      <xdr:col>20</xdr:col>
      <xdr:colOff>38100</xdr:colOff>
      <xdr:row>58</xdr:row>
      <xdr:rowOff>82090</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92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73217</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1001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163630</xdr:rowOff>
    </xdr:from>
    <xdr:to>
      <xdr:col>15</xdr:col>
      <xdr:colOff>50800</xdr:colOff>
      <xdr:row>58</xdr:row>
      <xdr:rowOff>17422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9936280"/>
          <a:ext cx="889000" cy="25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163686</xdr:rowOff>
    </xdr:from>
    <xdr:to>
      <xdr:col>15</xdr:col>
      <xdr:colOff>101600</xdr:colOff>
      <xdr:row>58</xdr:row>
      <xdr:rowOff>93836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93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84963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1002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163630</xdr:rowOff>
    </xdr:from>
    <xdr:to>
      <xdr:col>10</xdr:col>
      <xdr:colOff>114300</xdr:colOff>
      <xdr:row>58</xdr:row>
      <xdr:rowOff>15875</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936280"/>
          <a:ext cx="889000" cy="23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170125</xdr:rowOff>
    </xdr:from>
    <xdr:to>
      <xdr:col>10</xdr:col>
      <xdr:colOff>165100</xdr:colOff>
      <xdr:row>58</xdr:row>
      <xdr:rowOff>100275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94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91402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1003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10730</xdr:rowOff>
    </xdr:from>
    <xdr:to>
      <xdr:col>6</xdr:col>
      <xdr:colOff>38100</xdr:colOff>
      <xdr:row>58</xdr:row>
      <xdr:rowOff>112330</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95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103457</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1004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103986</xdr:rowOff>
    </xdr:from>
    <xdr:to>
      <xdr:col>24</xdr:col>
      <xdr:colOff>114300</xdr:colOff>
      <xdr:row>58</xdr:row>
      <xdr:rowOff>34136</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8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126863</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728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117900</xdr:rowOff>
    </xdr:from>
    <xdr:to>
      <xdr:col>20</xdr:col>
      <xdr:colOff>38100</xdr:colOff>
      <xdr:row>58</xdr:row>
      <xdr:rowOff>48050</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89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64577</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665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138072</xdr:rowOff>
    </xdr:from>
    <xdr:to>
      <xdr:col>15</xdr:col>
      <xdr:colOff>101600</xdr:colOff>
      <xdr:row>58</xdr:row>
      <xdr:rowOff>68222</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91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84749</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685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112830</xdr:rowOff>
    </xdr:from>
    <xdr:to>
      <xdr:col>10</xdr:col>
      <xdr:colOff>165100</xdr:colOff>
      <xdr:row>58</xdr:row>
      <xdr:rowOff>42980</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88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59507</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660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136525</xdr:rowOff>
    </xdr:from>
    <xdr:to>
      <xdr:col>6</xdr:col>
      <xdr:colOff>38100</xdr:colOff>
      <xdr:row>58</xdr:row>
      <xdr:rowOff>66675</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90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83202</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684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40667</xdr:rowOff>
    </xdr:from>
    <xdr:to>
      <xdr:col>24</xdr:col>
      <xdr:colOff>62865</xdr:colOff>
      <xdr:row>79</xdr:row>
      <xdr:rowOff>89376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213617"/>
          <a:ext cx="1270" cy="1420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93203</xdr:rowOff>
    </xdr:from>
    <xdr:ext cx="378565"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37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89376</xdr:rowOff>
    </xdr:from>
    <xdr:to>
      <xdr:col>24</xdr:col>
      <xdr:colOff>152400</xdr:colOff>
      <xdr:row>79</xdr:row>
      <xdr:rowOff>89376</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33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158794</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9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40667</xdr:rowOff>
    </xdr:from>
    <xdr:to>
      <xdr:col>24</xdr:col>
      <xdr:colOff>152400</xdr:colOff>
      <xdr:row>71</xdr:row>
      <xdr:rowOff>40667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21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5186</xdr:rowOff>
    </xdr:from>
    <xdr:to>
      <xdr:col>24</xdr:col>
      <xdr:colOff>63500</xdr:colOff>
      <xdr:row>79</xdr:row>
      <xdr:rowOff>15129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3797300" y="13549736"/>
          <a:ext cx="838200" cy="9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66760</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268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43883</xdr:rowOff>
    </xdr:from>
    <xdr:to>
      <xdr:col>24</xdr:col>
      <xdr:colOff>114300</xdr:colOff>
      <xdr:row>78</xdr:row>
      <xdr:rowOff>145483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41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5186</xdr:rowOff>
    </xdr:from>
    <xdr:to>
      <xdr:col>19</xdr:col>
      <xdr:colOff>177800</xdr:colOff>
      <xdr:row>79</xdr:row>
      <xdr:rowOff>24225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549736"/>
          <a:ext cx="889000" cy="19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41481</xdr:rowOff>
    </xdr:from>
    <xdr:to>
      <xdr:col>20</xdr:col>
      <xdr:colOff>38100</xdr:colOff>
      <xdr:row>78</xdr:row>
      <xdr:rowOff>143081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159608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18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21808</xdr:rowOff>
    </xdr:from>
    <xdr:to>
      <xdr:col>15</xdr:col>
      <xdr:colOff>50800</xdr:colOff>
      <xdr:row>79</xdr:row>
      <xdr:rowOff>24225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019300" y="13566358"/>
          <a:ext cx="889000" cy="2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64619</xdr:rowOff>
    </xdr:from>
    <xdr:to>
      <xdr:col>15</xdr:col>
      <xdr:colOff>101600</xdr:colOff>
      <xdr:row>78</xdr:row>
      <xdr:rowOff>166219</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11296</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21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21808</xdr:rowOff>
    </xdr:from>
    <xdr:to>
      <xdr:col>10</xdr:col>
      <xdr:colOff>114300</xdr:colOff>
      <xdr:row>79</xdr:row>
      <xdr:rowOff>38725</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1130300" y="13566358"/>
          <a:ext cx="8890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110274</xdr:rowOff>
    </xdr:from>
    <xdr:to>
      <xdr:col>10</xdr:col>
      <xdr:colOff>165100</xdr:colOff>
      <xdr:row>79</xdr:row>
      <xdr:rowOff>40424</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56951</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25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94501</xdr:rowOff>
    </xdr:from>
    <xdr:to>
      <xdr:col>6</xdr:col>
      <xdr:colOff>38100</xdr:colOff>
      <xdr:row>79</xdr:row>
      <xdr:rowOff>24651</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41178</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2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135779</xdr:rowOff>
    </xdr:from>
    <xdr:to>
      <xdr:col>24</xdr:col>
      <xdr:colOff>114300</xdr:colOff>
      <xdr:row>79</xdr:row>
      <xdr:rowOff>65929</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50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50706</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42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125836</xdr:rowOff>
    </xdr:from>
    <xdr:to>
      <xdr:col>20</xdr:col>
      <xdr:colOff>38100</xdr:colOff>
      <xdr:row>79</xdr:row>
      <xdr:rowOff>55986</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49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47113</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591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144875</xdr:rowOff>
    </xdr:from>
    <xdr:to>
      <xdr:col>15</xdr:col>
      <xdr:colOff>101600</xdr:colOff>
      <xdr:row>79</xdr:row>
      <xdr:rowOff>75025</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51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66152</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610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142458</xdr:rowOff>
    </xdr:from>
    <xdr:to>
      <xdr:col>10</xdr:col>
      <xdr:colOff>165100</xdr:colOff>
      <xdr:row>79</xdr:row>
      <xdr:rowOff>72608</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51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63735</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608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159375</xdr:rowOff>
    </xdr:from>
    <xdr:to>
      <xdr:col>6</xdr:col>
      <xdr:colOff>38100</xdr:colOff>
      <xdr:row>79</xdr:row>
      <xdr:rowOff>89525</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53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80652</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62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134617</xdr:rowOff>
    </xdr:from>
    <xdr:to>
      <xdr:col>24</xdr:col>
      <xdr:colOff>62865</xdr:colOff>
      <xdr:row>99</xdr:row>
      <xdr:rowOff>9365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393667"/>
          <a:ext cx="1270" cy="1589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13192</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98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9365</xdr:rowOff>
    </xdr:from>
    <xdr:to>
      <xdr:col>24</xdr:col>
      <xdr:colOff>152400</xdr:colOff>
      <xdr:row>99</xdr:row>
      <xdr:rowOff>9365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8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81294</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16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134617</xdr:rowOff>
    </xdr:from>
    <xdr:to>
      <xdr:col>24</xdr:col>
      <xdr:colOff>152400</xdr:colOff>
      <xdr:row>89</xdr:row>
      <xdr:rowOff>134617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39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94600</xdr:rowOff>
    </xdr:from>
    <xdr:to>
      <xdr:col>24</xdr:col>
      <xdr:colOff>63500</xdr:colOff>
      <xdr:row>93</xdr:row>
      <xdr:rowOff>13022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5868000"/>
          <a:ext cx="838200" cy="89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110510</xdr:rowOff>
    </xdr:from>
    <xdr:ext cx="599010"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398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132083</xdr:rowOff>
    </xdr:from>
    <xdr:to>
      <xdr:col>24</xdr:col>
      <xdr:colOff>114300</xdr:colOff>
      <xdr:row>96</xdr:row>
      <xdr:rowOff>62233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1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94600</xdr:rowOff>
    </xdr:from>
    <xdr:to>
      <xdr:col>19</xdr:col>
      <xdr:colOff>177800</xdr:colOff>
      <xdr:row>94</xdr:row>
      <xdr:rowOff>107228</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5868000"/>
          <a:ext cx="889000" cy="355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17881</xdr:rowOff>
    </xdr:from>
    <xdr:to>
      <xdr:col>20</xdr:col>
      <xdr:colOff>38100</xdr:colOff>
      <xdr:row>95</xdr:row>
      <xdr:rowOff>119481</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3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110608</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497795" y="16398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82637</xdr:rowOff>
    </xdr:from>
    <xdr:to>
      <xdr:col>15</xdr:col>
      <xdr:colOff>50800</xdr:colOff>
      <xdr:row>94</xdr:row>
      <xdr:rowOff>107228</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2019300" y="16198937"/>
          <a:ext cx="889000" cy="2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100079</xdr:rowOff>
    </xdr:from>
    <xdr:to>
      <xdr:col>15</xdr:col>
      <xdr:colOff>101600</xdr:colOff>
      <xdr:row>97</xdr:row>
      <xdr:rowOff>30229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55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21356</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08795" y="16652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82637</xdr:rowOff>
    </xdr:from>
    <xdr:to>
      <xdr:col>10</xdr:col>
      <xdr:colOff>114300</xdr:colOff>
      <xdr:row>94</xdr:row>
      <xdr:rowOff>161982</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198937"/>
          <a:ext cx="889000" cy="79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99383</xdr:rowOff>
    </xdr:from>
    <xdr:to>
      <xdr:col>10</xdr:col>
      <xdr:colOff>165100</xdr:colOff>
      <xdr:row>97</xdr:row>
      <xdr:rowOff>29533</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5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20660</xdr:rowOff>
    </xdr:from>
    <xdr:ext cx="59901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19795" y="16651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144951</xdr:rowOff>
    </xdr:from>
    <xdr:to>
      <xdr:col>6</xdr:col>
      <xdr:colOff>38100</xdr:colOff>
      <xdr:row>97</xdr:row>
      <xdr:rowOff>75101</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60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66228</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69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133672</xdr:rowOff>
    </xdr:from>
    <xdr:to>
      <xdr:col>24</xdr:col>
      <xdr:colOff>114300</xdr:colOff>
      <xdr:row>93</xdr:row>
      <xdr:rowOff>63822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590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156549</xdr:rowOff>
    </xdr:from>
    <xdr:ext cx="599010"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5758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43800</xdr:rowOff>
    </xdr:from>
    <xdr:to>
      <xdr:col>20</xdr:col>
      <xdr:colOff>38100</xdr:colOff>
      <xdr:row>92</xdr:row>
      <xdr:rowOff>145400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58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161927</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497795" y="15592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56428</xdr:rowOff>
    </xdr:from>
    <xdr:to>
      <xdr:col>15</xdr:col>
      <xdr:colOff>101600</xdr:colOff>
      <xdr:row>94</xdr:row>
      <xdr:rowOff>158028</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17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3105</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08795" y="15947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31837</xdr:rowOff>
    </xdr:from>
    <xdr:to>
      <xdr:col>10</xdr:col>
      <xdr:colOff>165100</xdr:colOff>
      <xdr:row>94</xdr:row>
      <xdr:rowOff>133437</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14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149964</xdr:rowOff>
    </xdr:from>
    <xdr:ext cx="599010"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19795" y="15923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111182</xdr:rowOff>
    </xdr:from>
    <xdr:to>
      <xdr:col>6</xdr:col>
      <xdr:colOff>38100</xdr:colOff>
      <xdr:row>95</xdr:row>
      <xdr:rowOff>41332</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22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57859</xdr:rowOff>
    </xdr:from>
    <xdr:ext cx="599010"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30795" y="16002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142920</xdr:rowOff>
    </xdr:from>
    <xdr:to>
      <xdr:col>54</xdr:col>
      <xdr:colOff>189865</xdr:colOff>
      <xdr:row>38</xdr:row>
      <xdr:rowOff>168781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286420"/>
          <a:ext cx="1270" cy="1397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1158</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168781</xdr:rowOff>
    </xdr:from>
    <xdr:to>
      <xdr:col>55</xdr:col>
      <xdr:colOff>88900</xdr:colOff>
      <xdr:row>38</xdr:row>
      <xdr:rowOff>168781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8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89597</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06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142920</xdr:rowOff>
    </xdr:from>
    <xdr:to>
      <xdr:col>55</xdr:col>
      <xdr:colOff>88900</xdr:colOff>
      <xdr:row>30</xdr:row>
      <xdr:rowOff>142920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28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155650</xdr:rowOff>
    </xdr:from>
    <xdr:to>
      <xdr:col>55</xdr:col>
      <xdr:colOff>0</xdr:colOff>
      <xdr:row>37</xdr:row>
      <xdr:rowOff>319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9639300" y="6327850"/>
          <a:ext cx="838200" cy="1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29249</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3728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50822</xdr:rowOff>
    </xdr:from>
    <xdr:to>
      <xdr:col>55</xdr:col>
      <xdr:colOff>50800</xdr:colOff>
      <xdr:row>37</xdr:row>
      <xdr:rowOff>152422</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39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162142</xdr:rowOff>
    </xdr:from>
    <xdr:to>
      <xdr:col>50</xdr:col>
      <xdr:colOff>114300</xdr:colOff>
      <xdr:row>36</xdr:row>
      <xdr:rowOff>155650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5991442"/>
          <a:ext cx="889000" cy="33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60276</xdr:rowOff>
    </xdr:from>
    <xdr:to>
      <xdr:col>50</xdr:col>
      <xdr:colOff>165100</xdr:colOff>
      <xdr:row>37</xdr:row>
      <xdr:rowOff>161876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4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153003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6496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162142</xdr:rowOff>
    </xdr:from>
    <xdr:to>
      <xdr:col>45</xdr:col>
      <xdr:colOff>177800</xdr:colOff>
      <xdr:row>37</xdr:row>
      <xdr:rowOff>72603</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5991442"/>
          <a:ext cx="889000" cy="424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80357</xdr:rowOff>
    </xdr:from>
    <xdr:to>
      <xdr:col>46</xdr:col>
      <xdr:colOff>38100</xdr:colOff>
      <xdr:row>36</xdr:row>
      <xdr:rowOff>10507</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1634</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6173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72603</xdr:rowOff>
    </xdr:from>
    <xdr:to>
      <xdr:col>41</xdr:col>
      <xdr:colOff>50800</xdr:colOff>
      <xdr:row>37</xdr:row>
      <xdr:rowOff>75630</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416253"/>
          <a:ext cx="889000" cy="3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142820</xdr:rowOff>
    </xdr:from>
    <xdr:to>
      <xdr:col>41</xdr:col>
      <xdr:colOff>101600</xdr:colOff>
      <xdr:row>38</xdr:row>
      <xdr:rowOff>72971</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64097</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57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162594</xdr:rowOff>
    </xdr:from>
    <xdr:to>
      <xdr:col>36</xdr:col>
      <xdr:colOff>165100</xdr:colOff>
      <xdr:row>38</xdr:row>
      <xdr:rowOff>92744</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83871</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59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120969</xdr:rowOff>
    </xdr:from>
    <xdr:to>
      <xdr:col>55</xdr:col>
      <xdr:colOff>50800</xdr:colOff>
      <xdr:row>37</xdr:row>
      <xdr:rowOff>51119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29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143846</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144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104850</xdr:rowOff>
    </xdr:from>
    <xdr:to>
      <xdr:col>50</xdr:col>
      <xdr:colOff>165100</xdr:colOff>
      <xdr:row>37</xdr:row>
      <xdr:rowOff>35000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27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51527</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39795" y="6052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111342</xdr:rowOff>
    </xdr:from>
    <xdr:to>
      <xdr:col>46</xdr:col>
      <xdr:colOff>38100</xdr:colOff>
      <xdr:row>35</xdr:row>
      <xdr:rowOff>41492</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5940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58019</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5715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21803</xdr:rowOff>
    </xdr:from>
    <xdr:to>
      <xdr:col>41</xdr:col>
      <xdr:colOff>101600</xdr:colOff>
      <xdr:row>37</xdr:row>
      <xdr:rowOff>123403</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36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139930</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61795" y="6140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24830</xdr:rowOff>
    </xdr:from>
    <xdr:to>
      <xdr:col>36</xdr:col>
      <xdr:colOff>165100</xdr:colOff>
      <xdr:row>37</xdr:row>
      <xdr:rowOff>126430</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36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142957</xdr:rowOff>
    </xdr:from>
    <xdr:ext cx="599010"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672795" y="6143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149922</xdr:rowOff>
    </xdr:from>
    <xdr:to>
      <xdr:col>54</xdr:col>
      <xdr:colOff>189865</xdr:colOff>
      <xdr:row>59</xdr:row>
      <xdr:rowOff>36680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722422"/>
          <a:ext cx="1270" cy="1429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40507</xdr:rowOff>
    </xdr:from>
    <xdr:ext cx="534377"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15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36680</xdr:rowOff>
    </xdr:from>
    <xdr:to>
      <xdr:col>55</xdr:col>
      <xdr:colOff>88900</xdr:colOff>
      <xdr:row>59</xdr:row>
      <xdr:rowOff>36680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152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96599</xdr:rowOff>
    </xdr:from>
    <xdr:ext cx="599010"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49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149922</xdr:rowOff>
    </xdr:from>
    <xdr:to>
      <xdr:col>55</xdr:col>
      <xdr:colOff>88900</xdr:colOff>
      <xdr:row>50</xdr:row>
      <xdr:rowOff>149922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72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113443</xdr:rowOff>
    </xdr:from>
    <xdr:to>
      <xdr:col>55</xdr:col>
      <xdr:colOff>0</xdr:colOff>
      <xdr:row>56</xdr:row>
      <xdr:rowOff>132682</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9639300" y="9714643"/>
          <a:ext cx="838200" cy="19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89393</xdr:rowOff>
    </xdr:from>
    <xdr:ext cx="534377"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9862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110966</xdr:rowOff>
    </xdr:from>
    <xdr:to>
      <xdr:col>55</xdr:col>
      <xdr:colOff>50800</xdr:colOff>
      <xdr:row>58</xdr:row>
      <xdr:rowOff>41116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10426700" y="988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132682</xdr:rowOff>
    </xdr:from>
    <xdr:to>
      <xdr:col>50</xdr:col>
      <xdr:colOff>114300</xdr:colOff>
      <xdr:row>57</xdr:row>
      <xdr:rowOff>40295</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8750300" y="9733882"/>
          <a:ext cx="889000" cy="79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75938</xdr:rowOff>
    </xdr:from>
    <xdr:to>
      <xdr:col>50</xdr:col>
      <xdr:colOff>165100</xdr:colOff>
      <xdr:row>58</xdr:row>
      <xdr:rowOff>6088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9588500" y="984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168665</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94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85342</xdr:rowOff>
    </xdr:from>
    <xdr:to>
      <xdr:col>45</xdr:col>
      <xdr:colOff>177800</xdr:colOff>
      <xdr:row>57</xdr:row>
      <xdr:rowOff>40295</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7861300" y="9343642"/>
          <a:ext cx="889000" cy="469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88469</xdr:rowOff>
    </xdr:from>
    <xdr:to>
      <xdr:col>46</xdr:col>
      <xdr:colOff>38100</xdr:colOff>
      <xdr:row>58</xdr:row>
      <xdr:rowOff>18619</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8699500" y="98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9746</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95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85342</xdr:rowOff>
    </xdr:from>
    <xdr:to>
      <xdr:col>41</xdr:col>
      <xdr:colOff>50800</xdr:colOff>
      <xdr:row>56</xdr:row>
      <xdr:rowOff>19779</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flipV="1">
          <a:off x="6972300" y="9343642"/>
          <a:ext cx="889000" cy="277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83737</xdr:rowOff>
    </xdr:from>
    <xdr:to>
      <xdr:col>41</xdr:col>
      <xdr:colOff>101600</xdr:colOff>
      <xdr:row>58</xdr:row>
      <xdr:rowOff>13887</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7810500" y="9856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5014</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94111" y="994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112828</xdr:rowOff>
    </xdr:from>
    <xdr:to>
      <xdr:col>36</xdr:col>
      <xdr:colOff>165100</xdr:colOff>
      <xdr:row>58</xdr:row>
      <xdr:rowOff>42978</xdr:rowOff>
    </xdr:to>
    <xdr:sp macro="" textlink="">
      <xdr:nvSpPr>
        <xdr:cNvPr id="367" name="フローチャート: 判断 366">
          <a:extLst>
            <a:ext uri="{FF2B5EF4-FFF2-40B4-BE49-F238E27FC236}">
              <a16:creationId xmlns:a16="http://schemas.microsoft.com/office/drawing/2014/main" id="{00000000-0008-0000-0600-00006F010000}"/>
            </a:ext>
          </a:extLst>
        </xdr:cNvPr>
        <xdr:cNvSpPr/>
      </xdr:nvSpPr>
      <xdr:spPr>
        <a:xfrm>
          <a:off x="6921500" y="9885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34105</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05111" y="9978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62643</xdr:rowOff>
    </xdr:from>
    <xdr:to>
      <xdr:col>55</xdr:col>
      <xdr:colOff>50800</xdr:colOff>
      <xdr:row>56</xdr:row>
      <xdr:rowOff>164243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10426700" y="96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85520</xdr:rowOff>
    </xdr:from>
    <xdr:ext cx="599010"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9515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81882</xdr:rowOff>
    </xdr:from>
    <xdr:to>
      <xdr:col>50</xdr:col>
      <xdr:colOff>165100</xdr:colOff>
      <xdr:row>57</xdr:row>
      <xdr:rowOff>12032</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9588500" y="968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28559</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39795" y="9458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160945</xdr:rowOff>
    </xdr:from>
    <xdr:to>
      <xdr:col>46</xdr:col>
      <xdr:colOff>38100</xdr:colOff>
      <xdr:row>57</xdr:row>
      <xdr:rowOff>91095</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8699500" y="976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107622</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50795" y="9537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34542</xdr:rowOff>
    </xdr:from>
    <xdr:to>
      <xdr:col>41</xdr:col>
      <xdr:colOff>101600</xdr:colOff>
      <xdr:row>54</xdr:row>
      <xdr:rowOff>136142</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7810500" y="929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152669</xdr:rowOff>
    </xdr:from>
    <xdr:ext cx="599010"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61795" y="9068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140429</xdr:rowOff>
    </xdr:from>
    <xdr:to>
      <xdr:col>36</xdr:col>
      <xdr:colOff>165100</xdr:colOff>
      <xdr:row>56</xdr:row>
      <xdr:rowOff>70579</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6921500" y="957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87106</xdr:rowOff>
    </xdr:from>
    <xdr:ext cx="599010"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672795" y="9345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89535</xdr:rowOff>
    </xdr:from>
    <xdr:to>
      <xdr:col>54</xdr:col>
      <xdr:colOff>189865</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091035"/>
          <a:ext cx="1270" cy="14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36212</xdr:rowOff>
    </xdr:from>
    <xdr:ext cx="599010"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1866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89535</xdr:rowOff>
    </xdr:from>
    <xdr:to>
      <xdr:col>55</xdr:col>
      <xdr:colOff>88900</xdr:colOff>
      <xdr:row>70</xdr:row>
      <xdr:rowOff>89535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091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25527</xdr:rowOff>
    </xdr:from>
    <xdr:to>
      <xdr:col>55</xdr:col>
      <xdr:colOff>0</xdr:colOff>
      <xdr:row>77</xdr:row>
      <xdr:rowOff>78575</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9639300" y="13055727"/>
          <a:ext cx="838200" cy="22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80039</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281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101612</xdr:rowOff>
    </xdr:from>
    <xdr:to>
      <xdr:col>55</xdr:col>
      <xdr:colOff>50800</xdr:colOff>
      <xdr:row>78</xdr:row>
      <xdr:rowOff>31762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10426700" y="133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78575</xdr:rowOff>
    </xdr:from>
    <xdr:to>
      <xdr:col>50</xdr:col>
      <xdr:colOff>114300</xdr:colOff>
      <xdr:row>78</xdr:row>
      <xdr:rowOff>143053</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8750300" y="13280225"/>
          <a:ext cx="889000" cy="235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23292</xdr:rowOff>
    </xdr:from>
    <xdr:to>
      <xdr:col>50</xdr:col>
      <xdr:colOff>165100</xdr:colOff>
      <xdr:row>77</xdr:row>
      <xdr:rowOff>124892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9588500" y="1322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141419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00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65901</xdr:rowOff>
    </xdr:from>
    <xdr:to>
      <xdr:col>45</xdr:col>
      <xdr:colOff>177800</xdr:colOff>
      <xdr:row>78</xdr:row>
      <xdr:rowOff>143053</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7861300" y="12581751"/>
          <a:ext cx="889000" cy="93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168123</xdr:rowOff>
    </xdr:from>
    <xdr:to>
      <xdr:col>46</xdr:col>
      <xdr:colOff>38100</xdr:colOff>
      <xdr:row>77</xdr:row>
      <xdr:rowOff>98273</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8699500" y="131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114800</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297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65901</xdr:rowOff>
    </xdr:from>
    <xdr:to>
      <xdr:col>41</xdr:col>
      <xdr:colOff>50800</xdr:colOff>
      <xdr:row>75</xdr:row>
      <xdr:rowOff>146165</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flipV="1">
          <a:off x="6972300" y="12581751"/>
          <a:ext cx="889000" cy="42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6198</xdr:rowOff>
    </xdr:from>
    <xdr:to>
      <xdr:col>41</xdr:col>
      <xdr:colOff>101600</xdr:colOff>
      <xdr:row>77</xdr:row>
      <xdr:rowOff>107798</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7810500" y="1320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98925</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30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25006</xdr:rowOff>
    </xdr:from>
    <xdr:to>
      <xdr:col>36</xdr:col>
      <xdr:colOff>165100</xdr:colOff>
      <xdr:row>77</xdr:row>
      <xdr:rowOff>126606</xdr:rowOff>
    </xdr:to>
    <xdr:sp macro="" textlink="">
      <xdr:nvSpPr>
        <xdr:cNvPr id="424" name="フローチャート: 判断 423">
          <a:extLst>
            <a:ext uri="{FF2B5EF4-FFF2-40B4-BE49-F238E27FC236}">
              <a16:creationId xmlns:a16="http://schemas.microsoft.com/office/drawing/2014/main" id="{00000000-0008-0000-0600-0000A8010000}"/>
            </a:ext>
          </a:extLst>
        </xdr:cNvPr>
        <xdr:cNvSpPr/>
      </xdr:nvSpPr>
      <xdr:spPr>
        <a:xfrm>
          <a:off x="6921500" y="1322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117733</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31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146177</xdr:rowOff>
    </xdr:from>
    <xdr:to>
      <xdr:col>55</xdr:col>
      <xdr:colOff>50800</xdr:colOff>
      <xdr:row>76</xdr:row>
      <xdr:rowOff>76327</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10426700" y="1300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169054</xdr:rowOff>
    </xdr:from>
    <xdr:ext cx="534377" cy="259045"/>
    <xdr:sp macro="" textlink="">
      <xdr:nvSpPr>
        <xdr:cNvPr id="432" name="普通建設事業費 （ うち新規整備　）該当値テキスト">
          <a:extLst>
            <a:ext uri="{FF2B5EF4-FFF2-40B4-BE49-F238E27FC236}">
              <a16:creationId xmlns:a16="http://schemas.microsoft.com/office/drawing/2014/main" id="{00000000-0008-0000-0600-0000B0010000}"/>
            </a:ext>
          </a:extLst>
        </xdr:cNvPr>
        <xdr:cNvSpPr txBox="1"/>
      </xdr:nvSpPr>
      <xdr:spPr>
        <a:xfrm>
          <a:off x="10528300" y="1285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27775</xdr:rowOff>
    </xdr:from>
    <xdr:to>
      <xdr:col>50</xdr:col>
      <xdr:colOff>165100</xdr:colOff>
      <xdr:row>77</xdr:row>
      <xdr:rowOff>129375</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9588500" y="1322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120502</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9372111" y="1332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92253</xdr:rowOff>
    </xdr:from>
    <xdr:to>
      <xdr:col>46</xdr:col>
      <xdr:colOff>38100</xdr:colOff>
      <xdr:row>79</xdr:row>
      <xdr:rowOff>22403</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8699500" y="1346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13530</xdr:rowOff>
    </xdr:from>
    <xdr:ext cx="469744"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8515428" y="13558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15101</xdr:rowOff>
    </xdr:from>
    <xdr:to>
      <xdr:col>41</xdr:col>
      <xdr:colOff>101600</xdr:colOff>
      <xdr:row>73</xdr:row>
      <xdr:rowOff>116701</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7810500" y="1253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133228</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7594111" y="1230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95364</xdr:rowOff>
    </xdr:from>
    <xdr:to>
      <xdr:col>36</xdr:col>
      <xdr:colOff>165100</xdr:colOff>
      <xdr:row>76</xdr:row>
      <xdr:rowOff>25515</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6921500" y="129541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42041</xdr:rowOff>
    </xdr:from>
    <xdr:ext cx="534377"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705111" y="12729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a:extLst>
            <a:ext uri="{FF2B5EF4-FFF2-40B4-BE49-F238E27FC236}">
              <a16:creationId xmlns:a16="http://schemas.microsoft.com/office/drawing/2014/main" id="{00000000-0008-0000-0600-0000D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57548</xdr:rowOff>
    </xdr:from>
    <xdr:to>
      <xdr:col>54</xdr:col>
      <xdr:colOff>189865</xdr:colOff>
      <xdr:row>99</xdr:row>
      <xdr:rowOff>63195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10475595" y="15659498"/>
          <a:ext cx="1270" cy="137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67022</xdr:rowOff>
    </xdr:from>
    <xdr:ext cx="534377" cy="259045"/>
    <xdr:sp macro="" textlink="">
      <xdr:nvSpPr>
        <xdr:cNvPr id="467" name="普通建設事業費 （ うち更新整備　）最小値テキスト">
          <a:extLst>
            <a:ext uri="{FF2B5EF4-FFF2-40B4-BE49-F238E27FC236}">
              <a16:creationId xmlns:a16="http://schemas.microsoft.com/office/drawing/2014/main" id="{00000000-0008-0000-0600-0000D3010000}"/>
            </a:ext>
          </a:extLst>
        </xdr:cNvPr>
        <xdr:cNvSpPr txBox="1"/>
      </xdr:nvSpPr>
      <xdr:spPr>
        <a:xfrm>
          <a:off x="10528300" y="1704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63195</xdr:rowOff>
    </xdr:from>
    <xdr:to>
      <xdr:col>55</xdr:col>
      <xdr:colOff>88900</xdr:colOff>
      <xdr:row>99</xdr:row>
      <xdr:rowOff>63195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703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4225</xdr:rowOff>
    </xdr:from>
    <xdr:ext cx="599010" cy="259045"/>
    <xdr:sp macro="" textlink="">
      <xdr:nvSpPr>
        <xdr:cNvPr id="469" name="普通建設事業費 （ うち更新整備　）最大値テキスト">
          <a:extLst>
            <a:ext uri="{FF2B5EF4-FFF2-40B4-BE49-F238E27FC236}">
              <a16:creationId xmlns:a16="http://schemas.microsoft.com/office/drawing/2014/main" id="{00000000-0008-0000-0600-0000D5010000}"/>
            </a:ext>
          </a:extLst>
        </xdr:cNvPr>
        <xdr:cNvSpPr txBox="1"/>
      </xdr:nvSpPr>
      <xdr:spPr>
        <a:xfrm>
          <a:off x="10528300" y="1543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57548</xdr:rowOff>
    </xdr:from>
    <xdr:to>
      <xdr:col>55</xdr:col>
      <xdr:colOff>88900</xdr:colOff>
      <xdr:row>91</xdr:row>
      <xdr:rowOff>57548</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565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154637</xdr:rowOff>
    </xdr:from>
    <xdr:to>
      <xdr:col>55</xdr:col>
      <xdr:colOff>0</xdr:colOff>
      <xdr:row>98</xdr:row>
      <xdr:rowOff>7589</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9639300" y="16785287"/>
          <a:ext cx="838200" cy="2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26542</xdr:rowOff>
    </xdr:from>
    <xdr:ext cx="534377" cy="259045"/>
    <xdr:sp macro="" textlink="">
      <xdr:nvSpPr>
        <xdr:cNvPr id="472" name="普通建設事業費 （ うち更新整備　）平均値テキスト">
          <a:extLst>
            <a:ext uri="{FF2B5EF4-FFF2-40B4-BE49-F238E27FC236}">
              <a16:creationId xmlns:a16="http://schemas.microsoft.com/office/drawing/2014/main" id="{00000000-0008-0000-0600-0000D8010000}"/>
            </a:ext>
          </a:extLst>
        </xdr:cNvPr>
        <xdr:cNvSpPr txBox="1"/>
      </xdr:nvSpPr>
      <xdr:spPr>
        <a:xfrm>
          <a:off x="10528300" y="16828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48115</xdr:rowOff>
    </xdr:from>
    <xdr:to>
      <xdr:col>55</xdr:col>
      <xdr:colOff>50800</xdr:colOff>
      <xdr:row>98</xdr:row>
      <xdr:rowOff>149715</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10426700" y="168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158778</xdr:rowOff>
    </xdr:from>
    <xdr:to>
      <xdr:col>50</xdr:col>
      <xdr:colOff>114300</xdr:colOff>
      <xdr:row>98</xdr:row>
      <xdr:rowOff>7589</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8750300" y="16789428"/>
          <a:ext cx="889000" cy="20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39199</xdr:rowOff>
    </xdr:from>
    <xdr:to>
      <xdr:col>50</xdr:col>
      <xdr:colOff>165100</xdr:colOff>
      <xdr:row>98</xdr:row>
      <xdr:rowOff>140799</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9588500" y="168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131926</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93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125879</xdr:rowOff>
    </xdr:from>
    <xdr:to>
      <xdr:col>45</xdr:col>
      <xdr:colOff>177800</xdr:colOff>
      <xdr:row>97</xdr:row>
      <xdr:rowOff>158778</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a:off x="7861300" y="16585079"/>
          <a:ext cx="889000" cy="204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53539</xdr:rowOff>
    </xdr:from>
    <xdr:to>
      <xdr:col>46</xdr:col>
      <xdr:colOff>38100</xdr:colOff>
      <xdr:row>98</xdr:row>
      <xdr:rowOff>155139</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8699500" y="168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146266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94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125879</xdr:rowOff>
    </xdr:from>
    <xdr:to>
      <xdr:col>41</xdr:col>
      <xdr:colOff>50800</xdr:colOff>
      <xdr:row>98</xdr:row>
      <xdr:rowOff>27375</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flipV="1">
          <a:off x="6972300" y="16585079"/>
          <a:ext cx="889000" cy="244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48265</xdr:rowOff>
    </xdr:from>
    <xdr:to>
      <xdr:col>41</xdr:col>
      <xdr:colOff>101600</xdr:colOff>
      <xdr:row>98</xdr:row>
      <xdr:rowOff>149865</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7810500" y="1685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140992</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94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74388</xdr:rowOff>
    </xdr:from>
    <xdr:to>
      <xdr:col>36</xdr:col>
      <xdr:colOff>165100</xdr:colOff>
      <xdr:row>99</xdr:row>
      <xdr:rowOff>4538</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6921500" y="1687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167115</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96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103837</xdr:rowOff>
    </xdr:from>
    <xdr:to>
      <xdr:col>55</xdr:col>
      <xdr:colOff>50800</xdr:colOff>
      <xdr:row>98</xdr:row>
      <xdr:rowOff>33987</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10426700" y="1673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126714</xdr:rowOff>
    </xdr:from>
    <xdr:ext cx="534377" cy="259045"/>
    <xdr:sp macro="" textlink="">
      <xdr:nvSpPr>
        <xdr:cNvPr id="491" name="普通建設事業費 （ うち更新整備　）該当値テキスト">
          <a:extLst>
            <a:ext uri="{FF2B5EF4-FFF2-40B4-BE49-F238E27FC236}">
              <a16:creationId xmlns:a16="http://schemas.microsoft.com/office/drawing/2014/main" id="{00000000-0008-0000-0600-0000EB010000}"/>
            </a:ext>
          </a:extLst>
        </xdr:cNvPr>
        <xdr:cNvSpPr txBox="1"/>
      </xdr:nvSpPr>
      <xdr:spPr>
        <a:xfrm>
          <a:off x="10528300" y="1658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128239</xdr:rowOff>
    </xdr:from>
    <xdr:to>
      <xdr:col>50</xdr:col>
      <xdr:colOff>165100</xdr:colOff>
      <xdr:row>98</xdr:row>
      <xdr:rowOff>58389</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9588500" y="1675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74916</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9372111" y="1653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107978</xdr:rowOff>
    </xdr:from>
    <xdr:to>
      <xdr:col>46</xdr:col>
      <xdr:colOff>38100</xdr:colOff>
      <xdr:row>98</xdr:row>
      <xdr:rowOff>38128</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8699500" y="1673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54655</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8483111" y="1651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75079</xdr:rowOff>
    </xdr:from>
    <xdr:to>
      <xdr:col>41</xdr:col>
      <xdr:colOff>101600</xdr:colOff>
      <xdr:row>97</xdr:row>
      <xdr:rowOff>5229</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7810500" y="1653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21756</xdr:rowOff>
    </xdr:from>
    <xdr:ext cx="599010"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7561795" y="16309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148025</xdr:rowOff>
    </xdr:from>
    <xdr:to>
      <xdr:col>36</xdr:col>
      <xdr:colOff>165100</xdr:colOff>
      <xdr:row>98</xdr:row>
      <xdr:rowOff>78175</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6921500" y="1677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94702</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6705111" y="1655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a:extLst>
            <a:ext uri="{FF2B5EF4-FFF2-40B4-BE49-F238E27FC236}">
              <a16:creationId xmlns:a16="http://schemas.microsoft.com/office/drawing/2014/main" id="{00000000-0008-0000-06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30690</xdr:rowOff>
    </xdr:from>
    <xdr:to>
      <xdr:col>85</xdr:col>
      <xdr:colOff>126364</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6317595" y="5345640"/>
          <a:ext cx="1269" cy="143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6" name="災害復旧事業費最小値テキスト">
          <a:extLst>
            <a:ext uri="{FF2B5EF4-FFF2-40B4-BE49-F238E27FC236}">
              <a16:creationId xmlns:a16="http://schemas.microsoft.com/office/drawing/2014/main" id="{00000000-0008-0000-0600-00000E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148817</xdr:rowOff>
    </xdr:from>
    <xdr:ext cx="534377" cy="259045"/>
    <xdr:sp macro="" textlink="">
      <xdr:nvSpPr>
        <xdr:cNvPr id="528" name="災害復旧事業費最大値テキスト">
          <a:extLst>
            <a:ext uri="{FF2B5EF4-FFF2-40B4-BE49-F238E27FC236}">
              <a16:creationId xmlns:a16="http://schemas.microsoft.com/office/drawing/2014/main" id="{00000000-0008-0000-0600-000010020000}"/>
            </a:ext>
          </a:extLst>
        </xdr:cNvPr>
        <xdr:cNvSpPr txBox="1"/>
      </xdr:nvSpPr>
      <xdr:spPr>
        <a:xfrm>
          <a:off x="16370300" y="51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30690</xdr:rowOff>
    </xdr:from>
    <xdr:to>
      <xdr:col>86</xdr:col>
      <xdr:colOff>25400</xdr:colOff>
      <xdr:row>31</xdr:row>
      <xdr:rowOff>30690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6230600" y="534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118440</xdr:rowOff>
    </xdr:from>
    <xdr:to>
      <xdr:col>85</xdr:col>
      <xdr:colOff>127000</xdr:colOff>
      <xdr:row>39</xdr:row>
      <xdr:rowOff>48227</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5481300" y="6633540"/>
          <a:ext cx="8382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97963</xdr:rowOff>
    </xdr:from>
    <xdr:ext cx="469744" cy="259045"/>
    <xdr:sp macro="" textlink="">
      <xdr:nvSpPr>
        <xdr:cNvPr id="531" name="災害復旧事業費平均値テキスト">
          <a:extLst>
            <a:ext uri="{FF2B5EF4-FFF2-40B4-BE49-F238E27FC236}">
              <a16:creationId xmlns:a16="http://schemas.microsoft.com/office/drawing/2014/main" id="{00000000-0008-0000-0600-000013020000}"/>
            </a:ext>
          </a:extLst>
        </xdr:cNvPr>
        <xdr:cNvSpPr txBox="1"/>
      </xdr:nvSpPr>
      <xdr:spPr>
        <a:xfrm>
          <a:off x="16370300" y="6441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75086</xdr:rowOff>
    </xdr:from>
    <xdr:to>
      <xdr:col>85</xdr:col>
      <xdr:colOff>177800</xdr:colOff>
      <xdr:row>39</xdr:row>
      <xdr:rowOff>5236</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6268700" y="65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89849</xdr:rowOff>
    </xdr:from>
    <xdr:to>
      <xdr:col>81</xdr:col>
      <xdr:colOff>50800</xdr:colOff>
      <xdr:row>38</xdr:row>
      <xdr:rowOff>118440</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4592300" y="6604949"/>
          <a:ext cx="889000" cy="2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55198</xdr:rowOff>
    </xdr:from>
    <xdr:to>
      <xdr:col>81</xdr:col>
      <xdr:colOff>101600</xdr:colOff>
      <xdr:row>38</xdr:row>
      <xdr:rowOff>156798</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5430500" y="65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1875</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14111" y="634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89849</xdr:rowOff>
    </xdr:from>
    <xdr:to>
      <xdr:col>76</xdr:col>
      <xdr:colOff>114300</xdr:colOff>
      <xdr:row>39</xdr:row>
      <xdr:rowOff>2001</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flipV="1">
          <a:off x="13703300" y="6604949"/>
          <a:ext cx="889000" cy="8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69142</xdr:rowOff>
    </xdr:from>
    <xdr:to>
      <xdr:col>76</xdr:col>
      <xdr:colOff>165100</xdr:colOff>
      <xdr:row>38</xdr:row>
      <xdr:rowOff>170742</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4541500" y="658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161869</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676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2001</xdr:rowOff>
    </xdr:from>
    <xdr:to>
      <xdr:col>71</xdr:col>
      <xdr:colOff>177800</xdr:colOff>
      <xdr:row>39</xdr:row>
      <xdr:rowOff>47035</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flipV="1">
          <a:off x="12814300" y="6688551"/>
          <a:ext cx="889000" cy="45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54332</xdr:rowOff>
    </xdr:from>
    <xdr:to>
      <xdr:col>72</xdr:col>
      <xdr:colOff>38100</xdr:colOff>
      <xdr:row>38</xdr:row>
      <xdr:rowOff>155932</xdr:rowOff>
    </xdr:to>
    <xdr:sp macro="" textlink="">
      <xdr:nvSpPr>
        <xdr:cNvPr id="540" name="フローチャート: 判断 539">
          <a:extLst>
            <a:ext uri="{FF2B5EF4-FFF2-40B4-BE49-F238E27FC236}">
              <a16:creationId xmlns:a16="http://schemas.microsoft.com/office/drawing/2014/main" id="{00000000-0008-0000-0600-00001C020000}"/>
            </a:ext>
          </a:extLst>
        </xdr:cNvPr>
        <xdr:cNvSpPr/>
      </xdr:nvSpPr>
      <xdr:spPr>
        <a:xfrm>
          <a:off x="136525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1009</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36111" y="634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70776</xdr:rowOff>
    </xdr:from>
    <xdr:to>
      <xdr:col>67</xdr:col>
      <xdr:colOff>101600</xdr:colOff>
      <xdr:row>39</xdr:row>
      <xdr:rowOff>926</xdr:rowOff>
    </xdr:to>
    <xdr:sp macro="" textlink="">
      <xdr:nvSpPr>
        <xdr:cNvPr id="542" name="フローチャート: 判断 541">
          <a:extLst>
            <a:ext uri="{FF2B5EF4-FFF2-40B4-BE49-F238E27FC236}">
              <a16:creationId xmlns:a16="http://schemas.microsoft.com/office/drawing/2014/main" id="{00000000-0008-0000-0600-00001E020000}"/>
            </a:ext>
          </a:extLst>
        </xdr:cNvPr>
        <xdr:cNvSpPr/>
      </xdr:nvSpPr>
      <xdr:spPr>
        <a:xfrm>
          <a:off x="12763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17452</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79428" y="63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168877</xdr:rowOff>
    </xdr:from>
    <xdr:to>
      <xdr:col>85</xdr:col>
      <xdr:colOff>177800</xdr:colOff>
      <xdr:row>39</xdr:row>
      <xdr:rowOff>99027</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6268700" y="668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83804</xdr:rowOff>
    </xdr:from>
    <xdr:ext cx="469744" cy="259045"/>
    <xdr:sp macro="" textlink="">
      <xdr:nvSpPr>
        <xdr:cNvPr id="550" name="災害復旧事業費該当値テキスト">
          <a:extLst>
            <a:ext uri="{FF2B5EF4-FFF2-40B4-BE49-F238E27FC236}">
              <a16:creationId xmlns:a16="http://schemas.microsoft.com/office/drawing/2014/main" id="{00000000-0008-0000-0600-000026020000}"/>
            </a:ext>
          </a:extLst>
        </xdr:cNvPr>
        <xdr:cNvSpPr txBox="1"/>
      </xdr:nvSpPr>
      <xdr:spPr>
        <a:xfrm>
          <a:off x="16370300" y="6598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67640</xdr:rowOff>
    </xdr:from>
    <xdr:to>
      <xdr:col>81</xdr:col>
      <xdr:colOff>101600</xdr:colOff>
      <xdr:row>38</xdr:row>
      <xdr:rowOff>169240</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5430500" y="65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160367</xdr:rowOff>
    </xdr:from>
    <xdr:ext cx="469744"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5246428" y="667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39049</xdr:rowOff>
    </xdr:from>
    <xdr:to>
      <xdr:col>76</xdr:col>
      <xdr:colOff>165100</xdr:colOff>
      <xdr:row>38</xdr:row>
      <xdr:rowOff>140649</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4541500" y="655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157176</xdr:rowOff>
    </xdr:from>
    <xdr:ext cx="534377"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4325111" y="632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122651</xdr:rowOff>
    </xdr:from>
    <xdr:to>
      <xdr:col>72</xdr:col>
      <xdr:colOff>38100</xdr:colOff>
      <xdr:row>39</xdr:row>
      <xdr:rowOff>52801</xdr:rowOff>
    </xdr:to>
    <xdr:sp macro="" textlink="">
      <xdr:nvSpPr>
        <xdr:cNvPr id="555" name="楕円 554">
          <a:extLst>
            <a:ext uri="{FF2B5EF4-FFF2-40B4-BE49-F238E27FC236}">
              <a16:creationId xmlns:a16="http://schemas.microsoft.com/office/drawing/2014/main" id="{00000000-0008-0000-0600-00002B020000}"/>
            </a:ext>
          </a:extLst>
        </xdr:cNvPr>
        <xdr:cNvSpPr/>
      </xdr:nvSpPr>
      <xdr:spPr>
        <a:xfrm>
          <a:off x="13652500" y="663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43928</xdr:rowOff>
    </xdr:from>
    <xdr:ext cx="469744"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3468428" y="6730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167685</xdr:rowOff>
    </xdr:from>
    <xdr:to>
      <xdr:col>67</xdr:col>
      <xdr:colOff>101600</xdr:colOff>
      <xdr:row>39</xdr:row>
      <xdr:rowOff>97835</xdr:rowOff>
    </xdr:to>
    <xdr:sp macro="" textlink="">
      <xdr:nvSpPr>
        <xdr:cNvPr id="557" name="楕円 556">
          <a:extLst>
            <a:ext uri="{FF2B5EF4-FFF2-40B4-BE49-F238E27FC236}">
              <a16:creationId xmlns:a16="http://schemas.microsoft.com/office/drawing/2014/main" id="{00000000-0008-0000-0600-00002D020000}"/>
            </a:ext>
          </a:extLst>
        </xdr:cNvPr>
        <xdr:cNvSpPr/>
      </xdr:nvSpPr>
      <xdr:spPr>
        <a:xfrm>
          <a:off x="12763500" y="668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88962</xdr:rowOff>
    </xdr:from>
    <xdr:ext cx="469744"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579428" y="6775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失業対策事業費グラフ枠">
          <a:extLst>
            <a:ext uri="{FF2B5EF4-FFF2-40B4-BE49-F238E27FC236}">
              <a16:creationId xmlns:a16="http://schemas.microsoft.com/office/drawing/2014/main" id="{00000000-0008-0000-06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77" name="失業対策事業費最小値テキスト">
          <a:extLst>
            <a:ext uri="{FF2B5EF4-FFF2-40B4-BE49-F238E27FC236}">
              <a16:creationId xmlns:a16="http://schemas.microsoft.com/office/drawing/2014/main" id="{00000000-0008-0000-0600-000041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9" name="失業対策事業費最大値テキスト">
          <a:extLst>
            <a:ext uri="{FF2B5EF4-FFF2-40B4-BE49-F238E27FC236}">
              <a16:creationId xmlns:a16="http://schemas.microsoft.com/office/drawing/2014/main" id="{00000000-0008-0000-0600-000043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82" name="失業対策事業費平均値テキスト">
          <a:extLst>
            <a:ext uri="{FF2B5EF4-FFF2-40B4-BE49-F238E27FC236}">
              <a16:creationId xmlns:a16="http://schemas.microsoft.com/office/drawing/2014/main" id="{00000000-0008-0000-0600-000046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90" name="直線コネクタ 589">
          <a:extLst>
            <a:ext uri="{FF2B5EF4-FFF2-40B4-BE49-F238E27FC236}">
              <a16:creationId xmlns:a16="http://schemas.microsoft.com/office/drawing/2014/main" id="{00000000-0008-0000-0600-00004E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127000</xdr:rowOff>
    </xdr:from>
    <xdr:to>
      <xdr:col>72</xdr:col>
      <xdr:colOff>38100</xdr:colOff>
      <xdr:row>57</xdr:row>
      <xdr:rowOff>57150</xdr:rowOff>
    </xdr:to>
    <xdr:sp macro="" textlink="">
      <xdr:nvSpPr>
        <xdr:cNvPr id="591" name="フローチャート: 判断 590">
          <a:extLst>
            <a:ext uri="{FF2B5EF4-FFF2-40B4-BE49-F238E27FC236}">
              <a16:creationId xmlns:a16="http://schemas.microsoft.com/office/drawing/2014/main" id="{00000000-0008-0000-0600-00004F020000}"/>
            </a:ext>
          </a:extLst>
        </xdr:cNvPr>
        <xdr:cNvSpPr/>
      </xdr:nvSpPr>
      <xdr:spPr>
        <a:xfrm>
          <a:off x="1365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93" name="フローチャート: 判断 592">
          <a:extLst>
            <a:ext uri="{FF2B5EF4-FFF2-40B4-BE49-F238E27FC236}">
              <a16:creationId xmlns:a16="http://schemas.microsoft.com/office/drawing/2014/main" id="{00000000-0008-0000-0600-000051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601" name="失業対策事業費該当値テキスト">
          <a:extLst>
            <a:ext uri="{FF2B5EF4-FFF2-40B4-BE49-F238E27FC236}">
              <a16:creationId xmlns:a16="http://schemas.microsoft.com/office/drawing/2014/main" id="{00000000-0008-0000-0600-000059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606" name="楕円 605">
          <a:extLst>
            <a:ext uri="{FF2B5EF4-FFF2-40B4-BE49-F238E27FC236}">
              <a16:creationId xmlns:a16="http://schemas.microsoft.com/office/drawing/2014/main" id="{00000000-0008-0000-0600-00005E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73677</xdr:rowOff>
    </xdr:from>
    <xdr:ext cx="249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3578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8" name="楕円 607">
          <a:extLst>
            <a:ext uri="{FF2B5EF4-FFF2-40B4-BE49-F238E27FC236}">
              <a16:creationId xmlns:a16="http://schemas.microsoft.com/office/drawing/2014/main" id="{00000000-0008-0000-0600-000060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6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公債費グラフ枠">
          <a:extLst>
            <a:ext uri="{FF2B5EF4-FFF2-40B4-BE49-F238E27FC236}">
              <a16:creationId xmlns:a16="http://schemas.microsoft.com/office/drawing/2014/main" id="{00000000-0008-0000-06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109120</xdr:rowOff>
    </xdr:from>
    <xdr:to>
      <xdr:col>85</xdr:col>
      <xdr:colOff>126364</xdr:colOff>
      <xdr:row>78</xdr:row>
      <xdr:rowOff>166325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6317595" y="11939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170152</xdr:rowOff>
    </xdr:from>
    <xdr:ext cx="534377" cy="259045"/>
    <xdr:sp macro="" textlink="">
      <xdr:nvSpPr>
        <xdr:cNvPr id="636" name="公債費最小値テキスト">
          <a:extLst>
            <a:ext uri="{FF2B5EF4-FFF2-40B4-BE49-F238E27FC236}">
              <a16:creationId xmlns:a16="http://schemas.microsoft.com/office/drawing/2014/main" id="{00000000-0008-0000-0600-00007C020000}"/>
            </a:ext>
          </a:extLst>
        </xdr:cNvPr>
        <xdr:cNvSpPr txBox="1"/>
      </xdr:nvSpPr>
      <xdr:spPr>
        <a:xfrm>
          <a:off x="16370300" y="1354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166325</xdr:rowOff>
    </xdr:from>
    <xdr:to>
      <xdr:col>86</xdr:col>
      <xdr:colOff>25400</xdr:colOff>
      <xdr:row>78</xdr:row>
      <xdr:rowOff>166325</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6230600" y="135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55797</xdr:rowOff>
    </xdr:from>
    <xdr:ext cx="599010" cy="259045"/>
    <xdr:sp macro="" textlink="">
      <xdr:nvSpPr>
        <xdr:cNvPr id="638" name="公債費最大値テキスト">
          <a:extLst>
            <a:ext uri="{FF2B5EF4-FFF2-40B4-BE49-F238E27FC236}">
              <a16:creationId xmlns:a16="http://schemas.microsoft.com/office/drawing/2014/main" id="{00000000-0008-0000-0600-00007E020000}"/>
            </a:ext>
          </a:extLst>
        </xdr:cNvPr>
        <xdr:cNvSpPr txBox="1"/>
      </xdr:nvSpPr>
      <xdr:spPr>
        <a:xfrm>
          <a:off x="16370300" y="1171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109120</xdr:rowOff>
    </xdr:from>
    <xdr:to>
      <xdr:col>86</xdr:col>
      <xdr:colOff>25400</xdr:colOff>
      <xdr:row>69</xdr:row>
      <xdr:rowOff>109120</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6230600" y="119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14639</xdr:rowOff>
    </xdr:from>
    <xdr:to>
      <xdr:col>85</xdr:col>
      <xdr:colOff>127000</xdr:colOff>
      <xdr:row>77</xdr:row>
      <xdr:rowOff>59449</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5481300" y="13216289"/>
          <a:ext cx="838200" cy="44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116140</xdr:rowOff>
    </xdr:from>
    <xdr:ext cx="534377" cy="259045"/>
    <xdr:sp macro="" textlink="">
      <xdr:nvSpPr>
        <xdr:cNvPr id="641" name="公債費平均値テキスト">
          <a:extLst>
            <a:ext uri="{FF2B5EF4-FFF2-40B4-BE49-F238E27FC236}">
              <a16:creationId xmlns:a16="http://schemas.microsoft.com/office/drawing/2014/main" id="{00000000-0008-0000-0600-000081020000}"/>
            </a:ext>
          </a:extLst>
        </xdr:cNvPr>
        <xdr:cNvSpPr txBox="1"/>
      </xdr:nvSpPr>
      <xdr:spPr>
        <a:xfrm>
          <a:off x="16370300" y="13317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137713</xdr:rowOff>
    </xdr:from>
    <xdr:to>
      <xdr:col>85</xdr:col>
      <xdr:colOff>177800</xdr:colOff>
      <xdr:row>78</xdr:row>
      <xdr:rowOff>67863</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6268700" y="1333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59449</xdr:rowOff>
    </xdr:from>
    <xdr:to>
      <xdr:col>81</xdr:col>
      <xdr:colOff>50800</xdr:colOff>
      <xdr:row>77</xdr:row>
      <xdr:rowOff>99278</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flipV="1">
          <a:off x="14592300" y="13261099"/>
          <a:ext cx="889000" cy="39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145952</xdr:rowOff>
    </xdr:from>
    <xdr:to>
      <xdr:col>81</xdr:col>
      <xdr:colOff>101600</xdr:colOff>
      <xdr:row>78</xdr:row>
      <xdr:rowOff>76102</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54305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67229</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344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99278</xdr:rowOff>
    </xdr:from>
    <xdr:to>
      <xdr:col>76</xdr:col>
      <xdr:colOff>114300</xdr:colOff>
      <xdr:row>77</xdr:row>
      <xdr:rowOff>110403</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flipV="1">
          <a:off x="13703300" y="13300928"/>
          <a:ext cx="889000" cy="1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160700</xdr:rowOff>
    </xdr:from>
    <xdr:to>
      <xdr:col>76</xdr:col>
      <xdr:colOff>165100</xdr:colOff>
      <xdr:row>78</xdr:row>
      <xdr:rowOff>90850</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4541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81977</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25111" y="1345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110403</xdr:rowOff>
    </xdr:from>
    <xdr:to>
      <xdr:col>71</xdr:col>
      <xdr:colOff>177800</xdr:colOff>
      <xdr:row>77</xdr:row>
      <xdr:rowOff>119073</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flipV="1">
          <a:off x="12814300" y="13312053"/>
          <a:ext cx="889000" cy="8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165066</xdr:rowOff>
    </xdr:from>
    <xdr:to>
      <xdr:col>72</xdr:col>
      <xdr:colOff>38100</xdr:colOff>
      <xdr:row>78</xdr:row>
      <xdr:rowOff>95216</xdr:rowOff>
    </xdr:to>
    <xdr:sp macro="" textlink="">
      <xdr:nvSpPr>
        <xdr:cNvPr id="650" name="フローチャート: 判断 649">
          <a:extLst>
            <a:ext uri="{FF2B5EF4-FFF2-40B4-BE49-F238E27FC236}">
              <a16:creationId xmlns:a16="http://schemas.microsoft.com/office/drawing/2014/main" id="{00000000-0008-0000-0600-00008A020000}"/>
            </a:ext>
          </a:extLst>
        </xdr:cNvPr>
        <xdr:cNvSpPr/>
      </xdr:nvSpPr>
      <xdr:spPr>
        <a:xfrm>
          <a:off x="13652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86343</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45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162920</xdr:rowOff>
    </xdr:from>
    <xdr:to>
      <xdr:col>67</xdr:col>
      <xdr:colOff>101600</xdr:colOff>
      <xdr:row>78</xdr:row>
      <xdr:rowOff>93070</xdr:rowOff>
    </xdr:to>
    <xdr:sp macro="" textlink="">
      <xdr:nvSpPr>
        <xdr:cNvPr id="652" name="フローチャート: 判断 651">
          <a:extLst>
            <a:ext uri="{FF2B5EF4-FFF2-40B4-BE49-F238E27FC236}">
              <a16:creationId xmlns:a16="http://schemas.microsoft.com/office/drawing/2014/main" id="{00000000-0008-0000-0600-00008C020000}"/>
            </a:ext>
          </a:extLst>
        </xdr:cNvPr>
        <xdr:cNvSpPr/>
      </xdr:nvSpPr>
      <xdr:spPr>
        <a:xfrm>
          <a:off x="12763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84197</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135289</xdr:rowOff>
    </xdr:from>
    <xdr:to>
      <xdr:col>85</xdr:col>
      <xdr:colOff>177800</xdr:colOff>
      <xdr:row>77</xdr:row>
      <xdr:rowOff>65439</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6268700" y="1316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158166</xdr:rowOff>
    </xdr:from>
    <xdr:ext cx="599010" cy="259045"/>
    <xdr:sp macro="" textlink="">
      <xdr:nvSpPr>
        <xdr:cNvPr id="660" name="公債費該当値テキスト">
          <a:extLst>
            <a:ext uri="{FF2B5EF4-FFF2-40B4-BE49-F238E27FC236}">
              <a16:creationId xmlns:a16="http://schemas.microsoft.com/office/drawing/2014/main" id="{00000000-0008-0000-0600-000094020000}"/>
            </a:ext>
          </a:extLst>
        </xdr:cNvPr>
        <xdr:cNvSpPr txBox="1"/>
      </xdr:nvSpPr>
      <xdr:spPr>
        <a:xfrm>
          <a:off x="16370300" y="13016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8649</xdr:rowOff>
    </xdr:from>
    <xdr:to>
      <xdr:col>81</xdr:col>
      <xdr:colOff>101600</xdr:colOff>
      <xdr:row>77</xdr:row>
      <xdr:rowOff>110249</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5430500" y="1321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126776</xdr:rowOff>
    </xdr:from>
    <xdr:ext cx="599010"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5181795" y="1298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48478</xdr:rowOff>
    </xdr:from>
    <xdr:to>
      <xdr:col>76</xdr:col>
      <xdr:colOff>165100</xdr:colOff>
      <xdr:row>77</xdr:row>
      <xdr:rowOff>150078</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4541500" y="1325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166605</xdr:rowOff>
    </xdr:from>
    <xdr:ext cx="599010"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4292795" y="13025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59603</xdr:rowOff>
    </xdr:from>
    <xdr:to>
      <xdr:col>72</xdr:col>
      <xdr:colOff>38100</xdr:colOff>
      <xdr:row>77</xdr:row>
      <xdr:rowOff>161203</xdr:rowOff>
    </xdr:to>
    <xdr:sp macro="" textlink="">
      <xdr:nvSpPr>
        <xdr:cNvPr id="665" name="楕円 664">
          <a:extLst>
            <a:ext uri="{FF2B5EF4-FFF2-40B4-BE49-F238E27FC236}">
              <a16:creationId xmlns:a16="http://schemas.microsoft.com/office/drawing/2014/main" id="{00000000-0008-0000-0600-000099020000}"/>
            </a:ext>
          </a:extLst>
        </xdr:cNvPr>
        <xdr:cNvSpPr/>
      </xdr:nvSpPr>
      <xdr:spPr>
        <a:xfrm>
          <a:off x="13652500" y="1326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6280</xdr:rowOff>
    </xdr:from>
    <xdr:ext cx="599010"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3403795" y="13036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68273</xdr:rowOff>
    </xdr:from>
    <xdr:to>
      <xdr:col>67</xdr:col>
      <xdr:colOff>101600</xdr:colOff>
      <xdr:row>77</xdr:row>
      <xdr:rowOff>169873</xdr:rowOff>
    </xdr:to>
    <xdr:sp macro="" textlink="">
      <xdr:nvSpPr>
        <xdr:cNvPr id="667" name="楕円 666">
          <a:extLst>
            <a:ext uri="{FF2B5EF4-FFF2-40B4-BE49-F238E27FC236}">
              <a16:creationId xmlns:a16="http://schemas.microsoft.com/office/drawing/2014/main" id="{00000000-0008-0000-0600-00009B020000}"/>
            </a:ext>
          </a:extLst>
        </xdr:cNvPr>
        <xdr:cNvSpPr/>
      </xdr:nvSpPr>
      <xdr:spPr>
        <a:xfrm>
          <a:off x="12763500" y="1326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14950</xdr:rowOff>
    </xdr:from>
    <xdr:ext cx="534377"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547111" y="1304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6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6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積立金グラフ枠">
          <a:extLst>
            <a:ext uri="{FF2B5EF4-FFF2-40B4-BE49-F238E27FC236}">
              <a16:creationId xmlns:a16="http://schemas.microsoft.com/office/drawing/2014/main" id="{00000000-0008-0000-06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70580</xdr:rowOff>
    </xdr:from>
    <xdr:to>
      <xdr:col>85</xdr:col>
      <xdr:colOff>126364</xdr:colOff>
      <xdr:row>99</xdr:row>
      <xdr:rowOff>42543</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6317595" y="15501080"/>
          <a:ext cx="1269" cy="151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46370</xdr:rowOff>
    </xdr:from>
    <xdr:ext cx="469744" cy="259045"/>
    <xdr:sp macro="" textlink="">
      <xdr:nvSpPr>
        <xdr:cNvPr id="693" name="積立金最小値テキスト">
          <a:extLst>
            <a:ext uri="{FF2B5EF4-FFF2-40B4-BE49-F238E27FC236}">
              <a16:creationId xmlns:a16="http://schemas.microsoft.com/office/drawing/2014/main" id="{00000000-0008-0000-0600-0000B5020000}"/>
            </a:ext>
          </a:extLst>
        </xdr:cNvPr>
        <xdr:cNvSpPr txBox="1"/>
      </xdr:nvSpPr>
      <xdr:spPr>
        <a:xfrm>
          <a:off x="16370300" y="1701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42543</xdr:rowOff>
    </xdr:from>
    <xdr:to>
      <xdr:col>86</xdr:col>
      <xdr:colOff>25400</xdr:colOff>
      <xdr:row>99</xdr:row>
      <xdr:rowOff>42543</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6230600" y="1701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17257</xdr:rowOff>
    </xdr:from>
    <xdr:ext cx="599010" cy="259045"/>
    <xdr:sp macro="" textlink="">
      <xdr:nvSpPr>
        <xdr:cNvPr id="695" name="積立金最大値テキスト">
          <a:extLst>
            <a:ext uri="{FF2B5EF4-FFF2-40B4-BE49-F238E27FC236}">
              <a16:creationId xmlns:a16="http://schemas.microsoft.com/office/drawing/2014/main" id="{00000000-0008-0000-0600-0000B7020000}"/>
            </a:ext>
          </a:extLst>
        </xdr:cNvPr>
        <xdr:cNvSpPr txBox="1"/>
      </xdr:nvSpPr>
      <xdr:spPr>
        <a:xfrm>
          <a:off x="16370300" y="152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70580</xdr:rowOff>
    </xdr:from>
    <xdr:to>
      <xdr:col>86</xdr:col>
      <xdr:colOff>25400</xdr:colOff>
      <xdr:row>90</xdr:row>
      <xdr:rowOff>70580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6230600" y="1550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79845</xdr:rowOff>
    </xdr:from>
    <xdr:to>
      <xdr:col>85</xdr:col>
      <xdr:colOff>127000</xdr:colOff>
      <xdr:row>98</xdr:row>
      <xdr:rowOff>143918</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5481300" y="16881945"/>
          <a:ext cx="838200" cy="64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104224</xdr:rowOff>
    </xdr:from>
    <xdr:ext cx="534377" cy="259045"/>
    <xdr:sp macro="" textlink="">
      <xdr:nvSpPr>
        <xdr:cNvPr id="698" name="積立金平均値テキスト">
          <a:extLst>
            <a:ext uri="{FF2B5EF4-FFF2-40B4-BE49-F238E27FC236}">
              <a16:creationId xmlns:a16="http://schemas.microsoft.com/office/drawing/2014/main" id="{00000000-0008-0000-0600-0000BA020000}"/>
            </a:ext>
          </a:extLst>
        </xdr:cNvPr>
        <xdr:cNvSpPr txBox="1"/>
      </xdr:nvSpPr>
      <xdr:spPr>
        <a:xfrm>
          <a:off x="16370300" y="16734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81347</xdr:rowOff>
    </xdr:from>
    <xdr:to>
      <xdr:col>85</xdr:col>
      <xdr:colOff>177800</xdr:colOff>
      <xdr:row>99</xdr:row>
      <xdr:rowOff>11497</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6268700" y="16883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79845</xdr:rowOff>
    </xdr:from>
    <xdr:to>
      <xdr:col>81</xdr:col>
      <xdr:colOff>50800</xdr:colOff>
      <xdr:row>98</xdr:row>
      <xdr:rowOff>162072</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flipV="1">
          <a:off x="14592300" y="16881945"/>
          <a:ext cx="889000" cy="8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72574</xdr:rowOff>
    </xdr:from>
    <xdr:to>
      <xdr:col>81</xdr:col>
      <xdr:colOff>101600</xdr:colOff>
      <xdr:row>99</xdr:row>
      <xdr:rowOff>2724</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5430500" y="168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165301</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696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162072</xdr:rowOff>
    </xdr:from>
    <xdr:to>
      <xdr:col>76</xdr:col>
      <xdr:colOff>114300</xdr:colOff>
      <xdr:row>99</xdr:row>
      <xdr:rowOff>12695</xdr:rowOff>
    </xdr:to>
    <xdr:cxnSp macro="">
      <xdr:nvCxnSpPr>
        <xdr:cNvPr id="703" name="直線コネクタ 702">
          <a:extLst>
            <a:ext uri="{FF2B5EF4-FFF2-40B4-BE49-F238E27FC236}">
              <a16:creationId xmlns:a16="http://schemas.microsoft.com/office/drawing/2014/main" id="{00000000-0008-0000-0600-0000BF020000}"/>
            </a:ext>
          </a:extLst>
        </xdr:cNvPr>
        <xdr:cNvCxnSpPr/>
      </xdr:nvCxnSpPr>
      <xdr:spPr>
        <a:xfrm flipV="1">
          <a:off x="13703300" y="16964172"/>
          <a:ext cx="889000" cy="22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104654</xdr:rowOff>
    </xdr:from>
    <xdr:to>
      <xdr:col>76</xdr:col>
      <xdr:colOff>165100</xdr:colOff>
      <xdr:row>99</xdr:row>
      <xdr:rowOff>34804</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4541500" y="1690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51331</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25111" y="1668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164813</xdr:rowOff>
    </xdr:from>
    <xdr:to>
      <xdr:col>71</xdr:col>
      <xdr:colOff>177800</xdr:colOff>
      <xdr:row>99</xdr:row>
      <xdr:rowOff>12695</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a:off x="12814300" y="16966913"/>
          <a:ext cx="889000" cy="1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116498</xdr:rowOff>
    </xdr:from>
    <xdr:to>
      <xdr:col>72</xdr:col>
      <xdr:colOff>38100</xdr:colOff>
      <xdr:row>99</xdr:row>
      <xdr:rowOff>46648</xdr:rowOff>
    </xdr:to>
    <xdr:sp macro="" textlink="">
      <xdr:nvSpPr>
        <xdr:cNvPr id="707" name="フローチャート: 判断 706">
          <a:extLst>
            <a:ext uri="{FF2B5EF4-FFF2-40B4-BE49-F238E27FC236}">
              <a16:creationId xmlns:a16="http://schemas.microsoft.com/office/drawing/2014/main" id="{00000000-0008-0000-0600-0000C3020000}"/>
            </a:ext>
          </a:extLst>
        </xdr:cNvPr>
        <xdr:cNvSpPr/>
      </xdr:nvSpPr>
      <xdr:spPr>
        <a:xfrm>
          <a:off x="13652500" y="1691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63175</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669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124061</xdr:rowOff>
    </xdr:from>
    <xdr:to>
      <xdr:col>67</xdr:col>
      <xdr:colOff>101600</xdr:colOff>
      <xdr:row>99</xdr:row>
      <xdr:rowOff>54211</xdr:rowOff>
    </xdr:to>
    <xdr:sp macro="" textlink="">
      <xdr:nvSpPr>
        <xdr:cNvPr id="709" name="フローチャート: 判断 708">
          <a:extLst>
            <a:ext uri="{FF2B5EF4-FFF2-40B4-BE49-F238E27FC236}">
              <a16:creationId xmlns:a16="http://schemas.microsoft.com/office/drawing/2014/main" id="{00000000-0008-0000-0600-0000C5020000}"/>
            </a:ext>
          </a:extLst>
        </xdr:cNvPr>
        <xdr:cNvSpPr/>
      </xdr:nvSpPr>
      <xdr:spPr>
        <a:xfrm>
          <a:off x="127635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45338</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701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93118</xdr:rowOff>
    </xdr:from>
    <xdr:to>
      <xdr:col>85</xdr:col>
      <xdr:colOff>177800</xdr:colOff>
      <xdr:row>99</xdr:row>
      <xdr:rowOff>23268</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6268700" y="16895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59774</xdr:rowOff>
    </xdr:from>
    <xdr:ext cx="534377" cy="259045"/>
    <xdr:sp macro="" textlink="">
      <xdr:nvSpPr>
        <xdr:cNvPr id="717" name="積立金該当値テキスト">
          <a:extLst>
            <a:ext uri="{FF2B5EF4-FFF2-40B4-BE49-F238E27FC236}">
              <a16:creationId xmlns:a16="http://schemas.microsoft.com/office/drawing/2014/main" id="{00000000-0008-0000-0600-0000CD020000}"/>
            </a:ext>
          </a:extLst>
        </xdr:cNvPr>
        <xdr:cNvSpPr txBox="1"/>
      </xdr:nvSpPr>
      <xdr:spPr>
        <a:xfrm>
          <a:off x="16370300" y="1686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29045</xdr:rowOff>
    </xdr:from>
    <xdr:to>
      <xdr:col>81</xdr:col>
      <xdr:colOff>101600</xdr:colOff>
      <xdr:row>98</xdr:row>
      <xdr:rowOff>130645</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5430500" y="1683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147172</xdr:rowOff>
    </xdr:from>
    <xdr:ext cx="534377"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5214111" y="1660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111272</xdr:rowOff>
    </xdr:from>
    <xdr:to>
      <xdr:col>76</xdr:col>
      <xdr:colOff>165100</xdr:colOff>
      <xdr:row>99</xdr:row>
      <xdr:rowOff>41422</xdr:rowOff>
    </xdr:to>
    <xdr:sp macro="" textlink="">
      <xdr:nvSpPr>
        <xdr:cNvPr id="720" name="楕円 719">
          <a:extLst>
            <a:ext uri="{FF2B5EF4-FFF2-40B4-BE49-F238E27FC236}">
              <a16:creationId xmlns:a16="http://schemas.microsoft.com/office/drawing/2014/main" id="{00000000-0008-0000-0600-0000D0020000}"/>
            </a:ext>
          </a:extLst>
        </xdr:cNvPr>
        <xdr:cNvSpPr/>
      </xdr:nvSpPr>
      <xdr:spPr>
        <a:xfrm>
          <a:off x="14541500" y="1691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32549</xdr:rowOff>
    </xdr:from>
    <xdr:ext cx="534377"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4325111" y="17006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133345</xdr:rowOff>
    </xdr:from>
    <xdr:to>
      <xdr:col>72</xdr:col>
      <xdr:colOff>38100</xdr:colOff>
      <xdr:row>99</xdr:row>
      <xdr:rowOff>63495</xdr:rowOff>
    </xdr:to>
    <xdr:sp macro="" textlink="">
      <xdr:nvSpPr>
        <xdr:cNvPr id="722" name="楕円 721">
          <a:extLst>
            <a:ext uri="{FF2B5EF4-FFF2-40B4-BE49-F238E27FC236}">
              <a16:creationId xmlns:a16="http://schemas.microsoft.com/office/drawing/2014/main" id="{00000000-0008-0000-0600-0000D2020000}"/>
            </a:ext>
          </a:extLst>
        </xdr:cNvPr>
        <xdr:cNvSpPr/>
      </xdr:nvSpPr>
      <xdr:spPr>
        <a:xfrm>
          <a:off x="13652500" y="1693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54622</xdr:rowOff>
    </xdr:from>
    <xdr:ext cx="534377"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3436111" y="1702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114013</xdr:rowOff>
    </xdr:from>
    <xdr:to>
      <xdr:col>67</xdr:col>
      <xdr:colOff>101600</xdr:colOff>
      <xdr:row>99</xdr:row>
      <xdr:rowOff>44163</xdr:rowOff>
    </xdr:to>
    <xdr:sp macro="" textlink="">
      <xdr:nvSpPr>
        <xdr:cNvPr id="724" name="楕円 723">
          <a:extLst>
            <a:ext uri="{FF2B5EF4-FFF2-40B4-BE49-F238E27FC236}">
              <a16:creationId xmlns:a16="http://schemas.microsoft.com/office/drawing/2014/main" id="{00000000-0008-0000-0600-0000D4020000}"/>
            </a:ext>
          </a:extLst>
        </xdr:cNvPr>
        <xdr:cNvSpPr/>
      </xdr:nvSpPr>
      <xdr:spPr>
        <a:xfrm>
          <a:off x="12763500" y="1691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60690</xdr:rowOff>
    </xdr:from>
    <xdr:ext cx="534377"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2547111" y="1669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6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6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投資及び出資金グラフ枠">
          <a:extLst>
            <a:ext uri="{FF2B5EF4-FFF2-40B4-BE49-F238E27FC236}">
              <a16:creationId xmlns:a16="http://schemas.microsoft.com/office/drawing/2014/main" id="{00000000-0008-0000-0600-0000E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38757</xdr:rowOff>
    </xdr:from>
    <xdr:to>
      <xdr:col>116</xdr:col>
      <xdr:colOff>62864</xdr:colOff>
      <xdr:row>39</xdr:row>
      <xdr:rowOff>98878</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22159595" y="5353707"/>
          <a:ext cx="1269" cy="143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2" name="投資及び出資金最小値テキスト">
          <a:extLst>
            <a:ext uri="{FF2B5EF4-FFF2-40B4-BE49-F238E27FC236}">
              <a16:creationId xmlns:a16="http://schemas.microsoft.com/office/drawing/2014/main" id="{00000000-0008-0000-0600-0000F0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156884</xdr:rowOff>
    </xdr:from>
    <xdr:ext cx="534377" cy="259045"/>
    <xdr:sp macro="" textlink="">
      <xdr:nvSpPr>
        <xdr:cNvPr id="754" name="投資及び出資金最大値テキスト">
          <a:extLst>
            <a:ext uri="{FF2B5EF4-FFF2-40B4-BE49-F238E27FC236}">
              <a16:creationId xmlns:a16="http://schemas.microsoft.com/office/drawing/2014/main" id="{00000000-0008-0000-0600-0000F2020000}"/>
            </a:ext>
          </a:extLst>
        </xdr:cNvPr>
        <xdr:cNvSpPr txBox="1"/>
      </xdr:nvSpPr>
      <xdr:spPr>
        <a:xfrm>
          <a:off x="22212300" y="512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38757</xdr:rowOff>
    </xdr:from>
    <xdr:to>
      <xdr:col>116</xdr:col>
      <xdr:colOff>152400</xdr:colOff>
      <xdr:row>31</xdr:row>
      <xdr:rowOff>38757</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22072600" y="535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8288</xdr:rowOff>
    </xdr:from>
    <xdr:to>
      <xdr:col>116</xdr:col>
      <xdr:colOff>63500</xdr:colOff>
      <xdr:row>39</xdr:row>
      <xdr:rowOff>11847</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flipV="1">
          <a:off x="21323300" y="6694838"/>
          <a:ext cx="838200" cy="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116806</xdr:rowOff>
    </xdr:from>
    <xdr:ext cx="469744" cy="259045"/>
    <xdr:sp macro="" textlink="">
      <xdr:nvSpPr>
        <xdr:cNvPr id="757" name="投資及び出資金平均値テキスト">
          <a:extLst>
            <a:ext uri="{FF2B5EF4-FFF2-40B4-BE49-F238E27FC236}">
              <a16:creationId xmlns:a16="http://schemas.microsoft.com/office/drawing/2014/main" id="{00000000-0008-0000-0600-0000F5020000}"/>
            </a:ext>
          </a:extLst>
        </xdr:cNvPr>
        <xdr:cNvSpPr txBox="1"/>
      </xdr:nvSpPr>
      <xdr:spPr>
        <a:xfrm>
          <a:off x="22212300" y="6460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93929</xdr:rowOff>
    </xdr:from>
    <xdr:to>
      <xdr:col>116</xdr:col>
      <xdr:colOff>114300</xdr:colOff>
      <xdr:row>39</xdr:row>
      <xdr:rowOff>24079</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22110700" y="66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112366</xdr:rowOff>
    </xdr:from>
    <xdr:to>
      <xdr:col>111</xdr:col>
      <xdr:colOff>177800</xdr:colOff>
      <xdr:row>39</xdr:row>
      <xdr:rowOff>11847</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20434300" y="6456016"/>
          <a:ext cx="889000" cy="242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101016</xdr:rowOff>
    </xdr:from>
    <xdr:to>
      <xdr:col>112</xdr:col>
      <xdr:colOff>38100</xdr:colOff>
      <xdr:row>39</xdr:row>
      <xdr:rowOff>31166</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21272500" y="6616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47693</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088428" y="6391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112366</xdr:rowOff>
    </xdr:from>
    <xdr:to>
      <xdr:col>107</xdr:col>
      <xdr:colOff>50800</xdr:colOff>
      <xdr:row>39</xdr:row>
      <xdr:rowOff>37940</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flipV="1">
          <a:off x="19545300" y="6456016"/>
          <a:ext cx="889000" cy="268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91708</xdr:rowOff>
    </xdr:from>
    <xdr:to>
      <xdr:col>107</xdr:col>
      <xdr:colOff>101600</xdr:colOff>
      <xdr:row>39</xdr:row>
      <xdr:rowOff>21858</xdr:rowOff>
    </xdr:to>
    <xdr:sp macro="" textlink="">
      <xdr:nvSpPr>
        <xdr:cNvPr id="763" name="フローチャート: 判断 762">
          <a:extLst>
            <a:ext uri="{FF2B5EF4-FFF2-40B4-BE49-F238E27FC236}">
              <a16:creationId xmlns:a16="http://schemas.microsoft.com/office/drawing/2014/main" id="{00000000-0008-0000-0600-0000FB020000}"/>
            </a:ext>
          </a:extLst>
        </xdr:cNvPr>
        <xdr:cNvSpPr/>
      </xdr:nvSpPr>
      <xdr:spPr>
        <a:xfrm>
          <a:off x="20383500" y="660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12985</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199428" y="6699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26576</xdr:rowOff>
    </xdr:from>
    <xdr:to>
      <xdr:col>102</xdr:col>
      <xdr:colOff>114300</xdr:colOff>
      <xdr:row>39</xdr:row>
      <xdr:rowOff>37940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656300" y="6713126"/>
          <a:ext cx="889000" cy="11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136743</xdr:rowOff>
    </xdr:from>
    <xdr:to>
      <xdr:col>102</xdr:col>
      <xdr:colOff>165100</xdr:colOff>
      <xdr:row>39</xdr:row>
      <xdr:rowOff>66893</xdr:rowOff>
    </xdr:to>
    <xdr:sp macro="" textlink="">
      <xdr:nvSpPr>
        <xdr:cNvPr id="766" name="フローチャート: 判断 765">
          <a:extLst>
            <a:ext uri="{FF2B5EF4-FFF2-40B4-BE49-F238E27FC236}">
              <a16:creationId xmlns:a16="http://schemas.microsoft.com/office/drawing/2014/main" id="{00000000-0008-0000-0600-0000FE020000}"/>
            </a:ext>
          </a:extLst>
        </xdr:cNvPr>
        <xdr:cNvSpPr/>
      </xdr:nvSpPr>
      <xdr:spPr>
        <a:xfrm>
          <a:off x="194945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83420</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10428" y="6427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142163</xdr:rowOff>
    </xdr:from>
    <xdr:to>
      <xdr:col>98</xdr:col>
      <xdr:colOff>38100</xdr:colOff>
      <xdr:row>39</xdr:row>
      <xdr:rowOff>72313</xdr:rowOff>
    </xdr:to>
    <xdr:sp macro="" textlink="">
      <xdr:nvSpPr>
        <xdr:cNvPr id="768" name="フローチャート: 判断 767">
          <a:extLst>
            <a:ext uri="{FF2B5EF4-FFF2-40B4-BE49-F238E27FC236}">
              <a16:creationId xmlns:a16="http://schemas.microsoft.com/office/drawing/2014/main" id="{00000000-0008-0000-0600-000000030000}"/>
            </a:ext>
          </a:extLst>
        </xdr:cNvPr>
        <xdr:cNvSpPr/>
      </xdr:nvSpPr>
      <xdr:spPr>
        <a:xfrm>
          <a:off x="18605500" y="665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88841</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21428" y="643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128938</xdr:rowOff>
    </xdr:from>
    <xdr:to>
      <xdr:col>116</xdr:col>
      <xdr:colOff>114300</xdr:colOff>
      <xdr:row>39</xdr:row>
      <xdr:rowOff>59088</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22110700" y="664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72357</xdr:rowOff>
    </xdr:from>
    <xdr:ext cx="469744" cy="259045"/>
    <xdr:sp macro="" textlink="">
      <xdr:nvSpPr>
        <xdr:cNvPr id="776" name="投資及び出資金該当値テキスト">
          <a:extLst>
            <a:ext uri="{FF2B5EF4-FFF2-40B4-BE49-F238E27FC236}">
              <a16:creationId xmlns:a16="http://schemas.microsoft.com/office/drawing/2014/main" id="{00000000-0008-0000-0600-000008030000}"/>
            </a:ext>
          </a:extLst>
        </xdr:cNvPr>
        <xdr:cNvSpPr txBox="1"/>
      </xdr:nvSpPr>
      <xdr:spPr>
        <a:xfrm>
          <a:off x="22212300" y="6587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132497</xdr:rowOff>
    </xdr:from>
    <xdr:to>
      <xdr:col>112</xdr:col>
      <xdr:colOff>38100</xdr:colOff>
      <xdr:row>39</xdr:row>
      <xdr:rowOff>62647</xdr:rowOff>
    </xdr:to>
    <xdr:sp macro="" textlink="">
      <xdr:nvSpPr>
        <xdr:cNvPr id="777" name="楕円 776">
          <a:extLst>
            <a:ext uri="{FF2B5EF4-FFF2-40B4-BE49-F238E27FC236}">
              <a16:creationId xmlns:a16="http://schemas.microsoft.com/office/drawing/2014/main" id="{00000000-0008-0000-0600-000009030000}"/>
            </a:ext>
          </a:extLst>
        </xdr:cNvPr>
        <xdr:cNvSpPr/>
      </xdr:nvSpPr>
      <xdr:spPr>
        <a:xfrm>
          <a:off x="21272500" y="664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53774</xdr:rowOff>
    </xdr:from>
    <xdr:ext cx="469744"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21088428" y="6740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61566</xdr:rowOff>
    </xdr:from>
    <xdr:to>
      <xdr:col>107</xdr:col>
      <xdr:colOff>101600</xdr:colOff>
      <xdr:row>37</xdr:row>
      <xdr:rowOff>163166</xdr:rowOff>
    </xdr:to>
    <xdr:sp macro="" textlink="">
      <xdr:nvSpPr>
        <xdr:cNvPr id="779" name="楕円 778">
          <a:extLst>
            <a:ext uri="{FF2B5EF4-FFF2-40B4-BE49-F238E27FC236}">
              <a16:creationId xmlns:a16="http://schemas.microsoft.com/office/drawing/2014/main" id="{00000000-0008-0000-0600-00000B030000}"/>
            </a:ext>
          </a:extLst>
        </xdr:cNvPr>
        <xdr:cNvSpPr/>
      </xdr:nvSpPr>
      <xdr:spPr>
        <a:xfrm>
          <a:off x="20383500" y="640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36</xdr:row>
      <xdr:rowOff>8243</xdr:rowOff>
    </xdr:from>
    <xdr:ext cx="534377"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20167111" y="618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158590</xdr:rowOff>
    </xdr:from>
    <xdr:to>
      <xdr:col>102</xdr:col>
      <xdr:colOff>165100</xdr:colOff>
      <xdr:row>39</xdr:row>
      <xdr:rowOff>88740</xdr:rowOff>
    </xdr:to>
    <xdr:sp macro="" textlink="">
      <xdr:nvSpPr>
        <xdr:cNvPr id="781" name="楕円 780">
          <a:extLst>
            <a:ext uri="{FF2B5EF4-FFF2-40B4-BE49-F238E27FC236}">
              <a16:creationId xmlns:a16="http://schemas.microsoft.com/office/drawing/2014/main" id="{00000000-0008-0000-0600-00000D030000}"/>
            </a:ext>
          </a:extLst>
        </xdr:cNvPr>
        <xdr:cNvSpPr/>
      </xdr:nvSpPr>
      <xdr:spPr>
        <a:xfrm>
          <a:off x="19494500" y="667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79867</xdr:rowOff>
    </xdr:from>
    <xdr:ext cx="469744"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9310428" y="676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147226</xdr:rowOff>
    </xdr:from>
    <xdr:to>
      <xdr:col>98</xdr:col>
      <xdr:colOff>38100</xdr:colOff>
      <xdr:row>39</xdr:row>
      <xdr:rowOff>77376</xdr:rowOff>
    </xdr:to>
    <xdr:sp macro="" textlink="">
      <xdr:nvSpPr>
        <xdr:cNvPr id="783" name="楕円 782">
          <a:extLst>
            <a:ext uri="{FF2B5EF4-FFF2-40B4-BE49-F238E27FC236}">
              <a16:creationId xmlns:a16="http://schemas.microsoft.com/office/drawing/2014/main" id="{00000000-0008-0000-0600-00000F030000}"/>
            </a:ext>
          </a:extLst>
        </xdr:cNvPr>
        <xdr:cNvSpPr/>
      </xdr:nvSpPr>
      <xdr:spPr>
        <a:xfrm>
          <a:off x="18605500" y="666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68503</xdr:rowOff>
    </xdr:from>
    <xdr:ext cx="469744"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421428" y="6755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600-00001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a:extLst>
            <a:ext uri="{FF2B5EF4-FFF2-40B4-BE49-F238E27FC236}">
              <a16:creationId xmlns:a16="http://schemas.microsoft.com/office/drawing/2014/main" id="{00000000-0008-0000-0600-00001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600-00001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a:extLst>
            <a:ext uri="{FF2B5EF4-FFF2-40B4-BE49-F238E27FC236}">
              <a16:creationId xmlns:a16="http://schemas.microsoft.com/office/drawing/2014/main" id="{00000000-0008-0000-0600-00001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貸付金グラフ枠">
          <a:extLst>
            <a:ext uri="{FF2B5EF4-FFF2-40B4-BE49-F238E27FC236}">
              <a16:creationId xmlns:a16="http://schemas.microsoft.com/office/drawing/2014/main" id="{00000000-0008-0000-0600-00002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96151</xdr:rowOff>
    </xdr:from>
    <xdr:to>
      <xdr:col>116</xdr:col>
      <xdr:colOff>62864</xdr:colOff>
      <xdr:row>58</xdr:row>
      <xdr:rowOff>139700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2159595" y="8668651"/>
          <a:ext cx="1269" cy="141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7" name="貸付金最小値テキスト">
          <a:extLst>
            <a:ext uri="{FF2B5EF4-FFF2-40B4-BE49-F238E27FC236}">
              <a16:creationId xmlns:a16="http://schemas.microsoft.com/office/drawing/2014/main" id="{00000000-0008-0000-0600-000027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42828</xdr:rowOff>
    </xdr:from>
    <xdr:ext cx="534377" cy="259045"/>
    <xdr:sp macro="" textlink="">
      <xdr:nvSpPr>
        <xdr:cNvPr id="809" name="貸付金最大値テキスト">
          <a:extLst>
            <a:ext uri="{FF2B5EF4-FFF2-40B4-BE49-F238E27FC236}">
              <a16:creationId xmlns:a16="http://schemas.microsoft.com/office/drawing/2014/main" id="{00000000-0008-0000-0600-000029030000}"/>
            </a:ext>
          </a:extLst>
        </xdr:cNvPr>
        <xdr:cNvSpPr txBox="1"/>
      </xdr:nvSpPr>
      <xdr:spPr>
        <a:xfrm>
          <a:off x="22212300" y="844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96151</xdr:rowOff>
    </xdr:from>
    <xdr:to>
      <xdr:col>116</xdr:col>
      <xdr:colOff>152400</xdr:colOff>
      <xdr:row>50</xdr:row>
      <xdr:rowOff>96151</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22072600" y="8668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128315</xdr:rowOff>
    </xdr:from>
    <xdr:to>
      <xdr:col>116</xdr:col>
      <xdr:colOff>63500</xdr:colOff>
      <xdr:row>58</xdr:row>
      <xdr:rowOff>128361</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21323300" y="10072415"/>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147919</xdr:rowOff>
    </xdr:from>
    <xdr:ext cx="469744" cy="259045"/>
    <xdr:sp macro="" textlink="">
      <xdr:nvSpPr>
        <xdr:cNvPr id="812" name="貸付金平均値テキスト">
          <a:extLst>
            <a:ext uri="{FF2B5EF4-FFF2-40B4-BE49-F238E27FC236}">
              <a16:creationId xmlns:a16="http://schemas.microsoft.com/office/drawing/2014/main" id="{00000000-0008-0000-0600-00002C030000}"/>
            </a:ext>
          </a:extLst>
        </xdr:cNvPr>
        <xdr:cNvSpPr txBox="1"/>
      </xdr:nvSpPr>
      <xdr:spPr>
        <a:xfrm>
          <a:off x="22212300" y="9749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125042</xdr:rowOff>
    </xdr:from>
    <xdr:to>
      <xdr:col>116</xdr:col>
      <xdr:colOff>114300</xdr:colOff>
      <xdr:row>58</xdr:row>
      <xdr:rowOff>55192</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221107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128315</xdr:rowOff>
    </xdr:from>
    <xdr:to>
      <xdr:col>111</xdr:col>
      <xdr:colOff>177800</xdr:colOff>
      <xdr:row>58</xdr:row>
      <xdr:rowOff>129025</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flipV="1">
          <a:off x="20434300" y="10072415"/>
          <a:ext cx="889000" cy="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132083</xdr:rowOff>
    </xdr:from>
    <xdr:to>
      <xdr:col>112</xdr:col>
      <xdr:colOff>38100</xdr:colOff>
      <xdr:row>58</xdr:row>
      <xdr:rowOff>62233</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21272500" y="99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78760</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88428" y="967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59392</xdr:rowOff>
    </xdr:from>
    <xdr:to>
      <xdr:col>107</xdr:col>
      <xdr:colOff>50800</xdr:colOff>
      <xdr:row>58</xdr:row>
      <xdr:rowOff>129025</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9545300" y="9660592"/>
          <a:ext cx="889000" cy="41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116606</xdr:rowOff>
    </xdr:from>
    <xdr:to>
      <xdr:col>107</xdr:col>
      <xdr:colOff>101600</xdr:colOff>
      <xdr:row>58</xdr:row>
      <xdr:rowOff>46756</xdr:rowOff>
    </xdr:to>
    <xdr:sp macro="" textlink="">
      <xdr:nvSpPr>
        <xdr:cNvPr id="818" name="フローチャート: 判断 817">
          <a:extLst>
            <a:ext uri="{FF2B5EF4-FFF2-40B4-BE49-F238E27FC236}">
              <a16:creationId xmlns:a16="http://schemas.microsoft.com/office/drawing/2014/main" id="{00000000-0008-0000-0600-000032030000}"/>
            </a:ext>
          </a:extLst>
        </xdr:cNvPr>
        <xdr:cNvSpPr/>
      </xdr:nvSpPr>
      <xdr:spPr>
        <a:xfrm>
          <a:off x="20383500" y="988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63283</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966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59392</xdr:rowOff>
    </xdr:from>
    <xdr:to>
      <xdr:col>102</xdr:col>
      <xdr:colOff>114300</xdr:colOff>
      <xdr:row>58</xdr:row>
      <xdr:rowOff>126144</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flipV="1">
          <a:off x="18656300" y="9660592"/>
          <a:ext cx="889000" cy="40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135192</xdr:rowOff>
    </xdr:from>
    <xdr:to>
      <xdr:col>102</xdr:col>
      <xdr:colOff>165100</xdr:colOff>
      <xdr:row>58</xdr:row>
      <xdr:rowOff>65342</xdr:rowOff>
    </xdr:to>
    <xdr:sp macro="" textlink="">
      <xdr:nvSpPr>
        <xdr:cNvPr id="821" name="フローチャート: 判断 820">
          <a:extLst>
            <a:ext uri="{FF2B5EF4-FFF2-40B4-BE49-F238E27FC236}">
              <a16:creationId xmlns:a16="http://schemas.microsoft.com/office/drawing/2014/main" id="{00000000-0008-0000-0600-000035030000}"/>
            </a:ext>
          </a:extLst>
        </xdr:cNvPr>
        <xdr:cNvSpPr/>
      </xdr:nvSpPr>
      <xdr:spPr>
        <a:xfrm>
          <a:off x="19494500" y="990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56469</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10428" y="10000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132631</xdr:rowOff>
    </xdr:from>
    <xdr:to>
      <xdr:col>98</xdr:col>
      <xdr:colOff>38100</xdr:colOff>
      <xdr:row>58</xdr:row>
      <xdr:rowOff>62781</xdr:rowOff>
    </xdr:to>
    <xdr:sp macro="" textlink="">
      <xdr:nvSpPr>
        <xdr:cNvPr id="823" name="フローチャート: 判断 822">
          <a:extLst>
            <a:ext uri="{FF2B5EF4-FFF2-40B4-BE49-F238E27FC236}">
              <a16:creationId xmlns:a16="http://schemas.microsoft.com/office/drawing/2014/main" id="{00000000-0008-0000-0600-000037030000}"/>
            </a:ext>
          </a:extLst>
        </xdr:cNvPr>
        <xdr:cNvSpPr/>
      </xdr:nvSpPr>
      <xdr:spPr>
        <a:xfrm>
          <a:off x="186055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79308</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21428" y="9680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77561</xdr:rowOff>
    </xdr:from>
    <xdr:to>
      <xdr:col>116</xdr:col>
      <xdr:colOff>114300</xdr:colOff>
      <xdr:row>59</xdr:row>
      <xdr:rowOff>7711</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22110700" y="1002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163938</xdr:rowOff>
    </xdr:from>
    <xdr:ext cx="378565" cy="259045"/>
    <xdr:sp macro="" textlink="">
      <xdr:nvSpPr>
        <xdr:cNvPr id="831" name="貸付金該当値テキスト">
          <a:extLst>
            <a:ext uri="{FF2B5EF4-FFF2-40B4-BE49-F238E27FC236}">
              <a16:creationId xmlns:a16="http://schemas.microsoft.com/office/drawing/2014/main" id="{00000000-0008-0000-0600-00003F030000}"/>
            </a:ext>
          </a:extLst>
        </xdr:cNvPr>
        <xdr:cNvSpPr txBox="1"/>
      </xdr:nvSpPr>
      <xdr:spPr>
        <a:xfrm>
          <a:off x="22212300" y="9936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77515</xdr:rowOff>
    </xdr:from>
    <xdr:to>
      <xdr:col>112</xdr:col>
      <xdr:colOff>38100</xdr:colOff>
      <xdr:row>59</xdr:row>
      <xdr:rowOff>7665</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21272500" y="1002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170242</xdr:rowOff>
    </xdr:from>
    <xdr:ext cx="378565"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21134017" y="10114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78225</xdr:rowOff>
    </xdr:from>
    <xdr:to>
      <xdr:col>107</xdr:col>
      <xdr:colOff>101600</xdr:colOff>
      <xdr:row>59</xdr:row>
      <xdr:rowOff>8375</xdr:rowOff>
    </xdr:to>
    <xdr:sp macro="" textlink="">
      <xdr:nvSpPr>
        <xdr:cNvPr id="834" name="楕円 833">
          <a:extLst>
            <a:ext uri="{FF2B5EF4-FFF2-40B4-BE49-F238E27FC236}">
              <a16:creationId xmlns:a16="http://schemas.microsoft.com/office/drawing/2014/main" id="{00000000-0008-0000-0600-000042030000}"/>
            </a:ext>
          </a:extLst>
        </xdr:cNvPr>
        <xdr:cNvSpPr/>
      </xdr:nvSpPr>
      <xdr:spPr>
        <a:xfrm>
          <a:off x="20383500" y="1002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170952</xdr:rowOff>
    </xdr:from>
    <xdr:ext cx="378565"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20245017" y="10115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8592</xdr:rowOff>
    </xdr:from>
    <xdr:to>
      <xdr:col>102</xdr:col>
      <xdr:colOff>165100</xdr:colOff>
      <xdr:row>56</xdr:row>
      <xdr:rowOff>110192</xdr:rowOff>
    </xdr:to>
    <xdr:sp macro="" textlink="">
      <xdr:nvSpPr>
        <xdr:cNvPr id="836" name="楕円 835">
          <a:extLst>
            <a:ext uri="{FF2B5EF4-FFF2-40B4-BE49-F238E27FC236}">
              <a16:creationId xmlns:a16="http://schemas.microsoft.com/office/drawing/2014/main" id="{00000000-0008-0000-0600-000044030000}"/>
            </a:ext>
          </a:extLst>
        </xdr:cNvPr>
        <xdr:cNvSpPr/>
      </xdr:nvSpPr>
      <xdr:spPr>
        <a:xfrm>
          <a:off x="19494500" y="960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126719</xdr:rowOff>
    </xdr:from>
    <xdr:ext cx="534377"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9278111" y="938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75344</xdr:rowOff>
    </xdr:from>
    <xdr:to>
      <xdr:col>98</xdr:col>
      <xdr:colOff>38100</xdr:colOff>
      <xdr:row>59</xdr:row>
      <xdr:rowOff>5494</xdr:rowOff>
    </xdr:to>
    <xdr:sp macro="" textlink="">
      <xdr:nvSpPr>
        <xdr:cNvPr id="838" name="楕円 837">
          <a:extLst>
            <a:ext uri="{FF2B5EF4-FFF2-40B4-BE49-F238E27FC236}">
              <a16:creationId xmlns:a16="http://schemas.microsoft.com/office/drawing/2014/main" id="{00000000-0008-0000-0600-000046030000}"/>
            </a:ext>
          </a:extLst>
        </xdr:cNvPr>
        <xdr:cNvSpPr/>
      </xdr:nvSpPr>
      <xdr:spPr>
        <a:xfrm>
          <a:off x="18605500" y="1001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168071</xdr:rowOff>
    </xdr:from>
    <xdr:ext cx="378565"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467017" y="101121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5" name="正方形/長方形 844">
          <a:extLst>
            <a:ext uri="{FF2B5EF4-FFF2-40B4-BE49-F238E27FC236}">
              <a16:creationId xmlns:a16="http://schemas.microsoft.com/office/drawing/2014/main" id="{00000000-0008-0000-0600-00004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6" name="正方形/長方形 845">
          <a:extLst>
            <a:ext uri="{FF2B5EF4-FFF2-40B4-BE49-F238E27FC236}">
              <a16:creationId xmlns:a16="http://schemas.microsoft.com/office/drawing/2014/main" id="{00000000-0008-0000-0600-00004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7" name="正方形/長方形 846">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5" name="繰出金グラフ枠">
          <a:extLst>
            <a:ext uri="{FF2B5EF4-FFF2-40B4-BE49-F238E27FC236}">
              <a16:creationId xmlns:a16="http://schemas.microsoft.com/office/drawing/2014/main" id="{00000000-0008-0000-0600-00006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105557</xdr:rowOff>
    </xdr:from>
    <xdr:to>
      <xdr:col>116</xdr:col>
      <xdr:colOff>62864</xdr:colOff>
      <xdr:row>78</xdr:row>
      <xdr:rowOff>121281</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22159595" y="11935607"/>
          <a:ext cx="1269" cy="155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125108</xdr:rowOff>
    </xdr:from>
    <xdr:ext cx="534377" cy="259045"/>
    <xdr:sp macro="" textlink="">
      <xdr:nvSpPr>
        <xdr:cNvPr id="867" name="繰出金最小値テキスト">
          <a:extLst>
            <a:ext uri="{FF2B5EF4-FFF2-40B4-BE49-F238E27FC236}">
              <a16:creationId xmlns:a16="http://schemas.microsoft.com/office/drawing/2014/main" id="{00000000-0008-0000-0600-000063030000}"/>
            </a:ext>
          </a:extLst>
        </xdr:cNvPr>
        <xdr:cNvSpPr txBox="1"/>
      </xdr:nvSpPr>
      <xdr:spPr>
        <a:xfrm>
          <a:off x="22212300" y="1349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121281</xdr:rowOff>
    </xdr:from>
    <xdr:to>
      <xdr:col>116</xdr:col>
      <xdr:colOff>152400</xdr:colOff>
      <xdr:row>78</xdr:row>
      <xdr:rowOff>121281</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22072600" y="13494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52234</xdr:rowOff>
    </xdr:from>
    <xdr:ext cx="599010" cy="259045"/>
    <xdr:sp macro="" textlink="">
      <xdr:nvSpPr>
        <xdr:cNvPr id="869" name="繰出金最大値テキスト">
          <a:extLst>
            <a:ext uri="{FF2B5EF4-FFF2-40B4-BE49-F238E27FC236}">
              <a16:creationId xmlns:a16="http://schemas.microsoft.com/office/drawing/2014/main" id="{00000000-0008-0000-0600-000065030000}"/>
            </a:ext>
          </a:extLst>
        </xdr:cNvPr>
        <xdr:cNvSpPr txBox="1"/>
      </xdr:nvSpPr>
      <xdr:spPr>
        <a:xfrm>
          <a:off x="22212300" y="1171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105557</xdr:rowOff>
    </xdr:from>
    <xdr:to>
      <xdr:col>116</xdr:col>
      <xdr:colOff>152400</xdr:colOff>
      <xdr:row>69</xdr:row>
      <xdr:rowOff>105557</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22072600" y="11935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35768</xdr:rowOff>
    </xdr:from>
    <xdr:to>
      <xdr:col>116</xdr:col>
      <xdr:colOff>63500</xdr:colOff>
      <xdr:row>75</xdr:row>
      <xdr:rowOff>35948</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21323300" y="12894518"/>
          <a:ext cx="838200" cy="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128804</xdr:rowOff>
    </xdr:from>
    <xdr:ext cx="534377" cy="259045"/>
    <xdr:sp macro="" textlink="">
      <xdr:nvSpPr>
        <xdr:cNvPr id="872" name="繰出金平均値テキスト">
          <a:extLst>
            <a:ext uri="{FF2B5EF4-FFF2-40B4-BE49-F238E27FC236}">
              <a16:creationId xmlns:a16="http://schemas.microsoft.com/office/drawing/2014/main" id="{00000000-0008-0000-0600-000068030000}"/>
            </a:ext>
          </a:extLst>
        </xdr:cNvPr>
        <xdr:cNvSpPr txBox="1"/>
      </xdr:nvSpPr>
      <xdr:spPr>
        <a:xfrm>
          <a:off x="22212300" y="12987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150377</xdr:rowOff>
    </xdr:from>
    <xdr:to>
      <xdr:col>116</xdr:col>
      <xdr:colOff>114300</xdr:colOff>
      <xdr:row>76</xdr:row>
      <xdr:rowOff>80527</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22110700" y="1300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24240</xdr:rowOff>
    </xdr:from>
    <xdr:to>
      <xdr:col>111</xdr:col>
      <xdr:colOff>177800</xdr:colOff>
      <xdr:row>75</xdr:row>
      <xdr:rowOff>35768</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a:off x="20434300" y="12882990"/>
          <a:ext cx="889000" cy="1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158965</xdr:rowOff>
    </xdr:from>
    <xdr:to>
      <xdr:col>112</xdr:col>
      <xdr:colOff>38100</xdr:colOff>
      <xdr:row>76</xdr:row>
      <xdr:rowOff>89115</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212725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80242</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311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161058</xdr:rowOff>
    </xdr:from>
    <xdr:to>
      <xdr:col>107</xdr:col>
      <xdr:colOff>50800</xdr:colOff>
      <xdr:row>75</xdr:row>
      <xdr:rowOff>24240</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a:off x="19545300" y="12848358"/>
          <a:ext cx="889000" cy="3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18817</xdr:rowOff>
    </xdr:from>
    <xdr:to>
      <xdr:col>107</xdr:col>
      <xdr:colOff>101600</xdr:colOff>
      <xdr:row>76</xdr:row>
      <xdr:rowOff>120417</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20383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111544</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7111" y="13141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161058</xdr:rowOff>
    </xdr:from>
    <xdr:to>
      <xdr:col>102</xdr:col>
      <xdr:colOff>114300</xdr:colOff>
      <xdr:row>75</xdr:row>
      <xdr:rowOff>42267</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flipV="1">
          <a:off x="18656300" y="12848358"/>
          <a:ext cx="889000" cy="5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66073</xdr:rowOff>
    </xdr:from>
    <xdr:to>
      <xdr:col>102</xdr:col>
      <xdr:colOff>165100</xdr:colOff>
      <xdr:row>75</xdr:row>
      <xdr:rowOff>167673</xdr:rowOff>
    </xdr:to>
    <xdr:sp macro="" textlink="">
      <xdr:nvSpPr>
        <xdr:cNvPr id="881" name="フローチャート: 判断 880">
          <a:extLst>
            <a:ext uri="{FF2B5EF4-FFF2-40B4-BE49-F238E27FC236}">
              <a16:creationId xmlns:a16="http://schemas.microsoft.com/office/drawing/2014/main" id="{00000000-0008-0000-0600-000071030000}"/>
            </a:ext>
          </a:extLst>
        </xdr:cNvPr>
        <xdr:cNvSpPr/>
      </xdr:nvSpPr>
      <xdr:spPr>
        <a:xfrm>
          <a:off x="19494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158799</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30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44715</xdr:rowOff>
    </xdr:from>
    <xdr:to>
      <xdr:col>98</xdr:col>
      <xdr:colOff>38100</xdr:colOff>
      <xdr:row>75</xdr:row>
      <xdr:rowOff>146315</xdr:rowOff>
    </xdr:to>
    <xdr:sp macro="" textlink="">
      <xdr:nvSpPr>
        <xdr:cNvPr id="883" name="フローチャート: 判断 882">
          <a:extLst>
            <a:ext uri="{FF2B5EF4-FFF2-40B4-BE49-F238E27FC236}">
              <a16:creationId xmlns:a16="http://schemas.microsoft.com/office/drawing/2014/main" id="{00000000-0008-0000-0600-000073030000}"/>
            </a:ext>
          </a:extLst>
        </xdr:cNvPr>
        <xdr:cNvSpPr/>
      </xdr:nvSpPr>
      <xdr:spPr>
        <a:xfrm>
          <a:off x="18605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137442</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156598</xdr:rowOff>
    </xdr:from>
    <xdr:to>
      <xdr:col>116</xdr:col>
      <xdr:colOff>114300</xdr:colOff>
      <xdr:row>75</xdr:row>
      <xdr:rowOff>86748</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22110700" y="1284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8025</xdr:rowOff>
    </xdr:from>
    <xdr:ext cx="534377" cy="259045"/>
    <xdr:sp macro="" textlink="">
      <xdr:nvSpPr>
        <xdr:cNvPr id="891" name="繰出金該当値テキスト">
          <a:extLst>
            <a:ext uri="{FF2B5EF4-FFF2-40B4-BE49-F238E27FC236}">
              <a16:creationId xmlns:a16="http://schemas.microsoft.com/office/drawing/2014/main" id="{00000000-0008-0000-0600-00007B030000}"/>
            </a:ext>
          </a:extLst>
        </xdr:cNvPr>
        <xdr:cNvSpPr txBox="1"/>
      </xdr:nvSpPr>
      <xdr:spPr>
        <a:xfrm>
          <a:off x="22212300" y="1269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156418</xdr:rowOff>
    </xdr:from>
    <xdr:to>
      <xdr:col>112</xdr:col>
      <xdr:colOff>38100</xdr:colOff>
      <xdr:row>75</xdr:row>
      <xdr:rowOff>86568</xdr:rowOff>
    </xdr:to>
    <xdr:sp macro="" textlink="">
      <xdr:nvSpPr>
        <xdr:cNvPr id="892" name="楕円 891">
          <a:extLst>
            <a:ext uri="{FF2B5EF4-FFF2-40B4-BE49-F238E27FC236}">
              <a16:creationId xmlns:a16="http://schemas.microsoft.com/office/drawing/2014/main" id="{00000000-0008-0000-0600-00007C030000}"/>
            </a:ext>
          </a:extLst>
        </xdr:cNvPr>
        <xdr:cNvSpPr/>
      </xdr:nvSpPr>
      <xdr:spPr>
        <a:xfrm>
          <a:off x="21272500" y="1284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103095</xdr:rowOff>
    </xdr:from>
    <xdr:ext cx="534377"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21056111" y="12618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144890</xdr:rowOff>
    </xdr:from>
    <xdr:to>
      <xdr:col>107</xdr:col>
      <xdr:colOff>101600</xdr:colOff>
      <xdr:row>75</xdr:row>
      <xdr:rowOff>75040</xdr:rowOff>
    </xdr:to>
    <xdr:sp macro="" textlink="">
      <xdr:nvSpPr>
        <xdr:cNvPr id="894" name="楕円 893">
          <a:extLst>
            <a:ext uri="{FF2B5EF4-FFF2-40B4-BE49-F238E27FC236}">
              <a16:creationId xmlns:a16="http://schemas.microsoft.com/office/drawing/2014/main" id="{00000000-0008-0000-0600-00007E030000}"/>
            </a:ext>
          </a:extLst>
        </xdr:cNvPr>
        <xdr:cNvSpPr/>
      </xdr:nvSpPr>
      <xdr:spPr>
        <a:xfrm>
          <a:off x="20383500" y="1283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91567</xdr:rowOff>
    </xdr:from>
    <xdr:ext cx="534377"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0167111" y="12607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110258</xdr:rowOff>
    </xdr:from>
    <xdr:to>
      <xdr:col>102</xdr:col>
      <xdr:colOff>165100</xdr:colOff>
      <xdr:row>75</xdr:row>
      <xdr:rowOff>40408</xdr:rowOff>
    </xdr:to>
    <xdr:sp macro="" textlink="">
      <xdr:nvSpPr>
        <xdr:cNvPr id="896" name="楕円 895">
          <a:extLst>
            <a:ext uri="{FF2B5EF4-FFF2-40B4-BE49-F238E27FC236}">
              <a16:creationId xmlns:a16="http://schemas.microsoft.com/office/drawing/2014/main" id="{00000000-0008-0000-0600-000080030000}"/>
            </a:ext>
          </a:extLst>
        </xdr:cNvPr>
        <xdr:cNvSpPr/>
      </xdr:nvSpPr>
      <xdr:spPr>
        <a:xfrm>
          <a:off x="19494500" y="1279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56935</xdr:rowOff>
    </xdr:from>
    <xdr:ext cx="534377"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9278111" y="12572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162917</xdr:rowOff>
    </xdr:from>
    <xdr:to>
      <xdr:col>98</xdr:col>
      <xdr:colOff>38100</xdr:colOff>
      <xdr:row>75</xdr:row>
      <xdr:rowOff>93067</xdr:rowOff>
    </xdr:to>
    <xdr:sp macro="" textlink="">
      <xdr:nvSpPr>
        <xdr:cNvPr id="898" name="楕円 897">
          <a:extLst>
            <a:ext uri="{FF2B5EF4-FFF2-40B4-BE49-F238E27FC236}">
              <a16:creationId xmlns:a16="http://schemas.microsoft.com/office/drawing/2014/main" id="{00000000-0008-0000-0600-000082030000}"/>
            </a:ext>
          </a:extLst>
        </xdr:cNvPr>
        <xdr:cNvSpPr/>
      </xdr:nvSpPr>
      <xdr:spPr>
        <a:xfrm>
          <a:off x="18605500" y="1285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109594</xdr:rowOff>
    </xdr:from>
    <xdr:ext cx="534377"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389111" y="12625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6" name="正方形/長方形 905">
          <a:extLst>
            <a:ext uri="{FF2B5EF4-FFF2-40B4-BE49-F238E27FC236}">
              <a16:creationId xmlns:a16="http://schemas.microsoft.com/office/drawing/2014/main" id="{00000000-0008-0000-0600-00008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7" name="正方形/長方形 906">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98879</xdr:rowOff>
    </xdr:from>
    <xdr:to>
      <xdr:col>120</xdr:col>
      <xdr:colOff>114300</xdr:colOff>
      <xdr:row>99</xdr:row>
      <xdr:rowOff>98879</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128106</xdr:rowOff>
    </xdr:from>
    <xdr:ext cx="248786"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115207</xdr:rowOff>
    </xdr:from>
    <xdr:to>
      <xdr:col>120</xdr:col>
      <xdr:colOff>114300</xdr:colOff>
      <xdr:row>97</xdr:row>
      <xdr:rowOff>115207</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144434</xdr:rowOff>
    </xdr:from>
    <xdr:ext cx="46717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95</xdr:row>
      <xdr:rowOff>131536</xdr:rowOff>
    </xdr:from>
    <xdr:to>
      <xdr:col>120</xdr:col>
      <xdr:colOff>114300</xdr:colOff>
      <xdr:row>95</xdr:row>
      <xdr:rowOff>131536</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94</xdr:row>
      <xdr:rowOff>160763</xdr:rowOff>
    </xdr:from>
    <xdr:ext cx="46717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147864</xdr:rowOff>
    </xdr:from>
    <xdr:to>
      <xdr:col>120</xdr:col>
      <xdr:colOff>114300</xdr:colOff>
      <xdr:row>93</xdr:row>
      <xdr:rowOff>147864</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5641</xdr:rowOff>
    </xdr:from>
    <xdr:ext cx="46717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164193</xdr:rowOff>
    </xdr:from>
    <xdr:to>
      <xdr:col>120</xdr:col>
      <xdr:colOff>114300</xdr:colOff>
      <xdr:row>91</xdr:row>
      <xdr:rowOff>164193</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21970</xdr:rowOff>
    </xdr:from>
    <xdr:ext cx="46717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9071</xdr:rowOff>
    </xdr:from>
    <xdr:to>
      <xdr:col>120</xdr:col>
      <xdr:colOff>114300</xdr:colOff>
      <xdr:row>90</xdr:row>
      <xdr:rowOff>9071</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38298</xdr:rowOff>
    </xdr:from>
    <xdr:ext cx="531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24" name="前年度繰上充用金グラフ枠">
          <a:extLst>
            <a:ext uri="{FF2B5EF4-FFF2-40B4-BE49-F238E27FC236}">
              <a16:creationId xmlns:a16="http://schemas.microsoft.com/office/drawing/2014/main" id="{00000000-0008-0000-0600-00009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88429</xdr:rowOff>
    </xdr:from>
    <xdr:to>
      <xdr:col>116</xdr:col>
      <xdr:colOff>62864</xdr:colOff>
      <xdr:row>99</xdr:row>
      <xdr:rowOff>98879</xdr:rowOff>
    </xdr:to>
    <xdr:cxnSp macro="">
      <xdr:nvCxnSpPr>
        <xdr:cNvPr id="925" name="直線コネクタ 924">
          <a:extLst>
            <a:ext uri="{FF2B5EF4-FFF2-40B4-BE49-F238E27FC236}">
              <a16:creationId xmlns:a16="http://schemas.microsoft.com/office/drawing/2014/main" id="{00000000-0008-0000-0600-00009D030000}"/>
            </a:ext>
          </a:extLst>
        </xdr:cNvPr>
        <xdr:cNvCxnSpPr/>
      </xdr:nvCxnSpPr>
      <xdr:spPr>
        <a:xfrm flipV="1">
          <a:off x="22159595" y="15518929"/>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145832</xdr:rowOff>
    </xdr:from>
    <xdr:ext cx="249299" cy="259045"/>
    <xdr:sp macro="" textlink="">
      <xdr:nvSpPr>
        <xdr:cNvPr id="926" name="前年度繰上充用金最小値テキスト">
          <a:extLst>
            <a:ext uri="{FF2B5EF4-FFF2-40B4-BE49-F238E27FC236}">
              <a16:creationId xmlns:a16="http://schemas.microsoft.com/office/drawing/2014/main" id="{00000000-0008-0000-0600-00009E030000}"/>
            </a:ext>
          </a:extLst>
        </xdr:cNvPr>
        <xdr:cNvSpPr txBox="1"/>
      </xdr:nvSpPr>
      <xdr:spPr>
        <a:xfrm>
          <a:off x="22212300" y="17119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98879</xdr:rowOff>
    </xdr:from>
    <xdr:to>
      <xdr:col>116</xdr:col>
      <xdr:colOff>152400</xdr:colOff>
      <xdr:row>99</xdr:row>
      <xdr:rowOff>98879</xdr:rowOff>
    </xdr:to>
    <xdr:cxnSp macro="">
      <xdr:nvCxnSpPr>
        <xdr:cNvPr id="927" name="直線コネクタ 926">
          <a:extLst>
            <a:ext uri="{FF2B5EF4-FFF2-40B4-BE49-F238E27FC236}">
              <a16:creationId xmlns:a16="http://schemas.microsoft.com/office/drawing/2014/main" id="{00000000-0008-0000-0600-00009F030000}"/>
            </a:ext>
          </a:extLst>
        </xdr:cNvPr>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35106</xdr:rowOff>
    </xdr:from>
    <xdr:ext cx="469744" cy="259045"/>
    <xdr:sp macro="" textlink="">
      <xdr:nvSpPr>
        <xdr:cNvPr id="928" name="前年度繰上充用金最大値テキスト">
          <a:extLst>
            <a:ext uri="{FF2B5EF4-FFF2-40B4-BE49-F238E27FC236}">
              <a16:creationId xmlns:a16="http://schemas.microsoft.com/office/drawing/2014/main" id="{00000000-0008-0000-0600-0000A0030000}"/>
            </a:ext>
          </a:extLst>
        </xdr:cNvPr>
        <xdr:cNvSpPr txBox="1"/>
      </xdr:nvSpPr>
      <xdr:spPr>
        <a:xfrm>
          <a:off x="22212300" y="152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88429</xdr:rowOff>
    </xdr:from>
    <xdr:to>
      <xdr:col>116</xdr:col>
      <xdr:colOff>152400</xdr:colOff>
      <xdr:row>90</xdr:row>
      <xdr:rowOff>88429</xdr:rowOff>
    </xdr:to>
    <xdr:cxnSp macro="">
      <xdr:nvCxnSpPr>
        <xdr:cNvPr id="929" name="直線コネクタ 928">
          <a:extLst>
            <a:ext uri="{FF2B5EF4-FFF2-40B4-BE49-F238E27FC236}">
              <a16:creationId xmlns:a16="http://schemas.microsoft.com/office/drawing/2014/main" id="{00000000-0008-0000-0600-0000A1030000}"/>
            </a:ext>
          </a:extLst>
        </xdr:cNvPr>
        <xdr:cNvCxnSpPr/>
      </xdr:nvCxnSpPr>
      <xdr:spPr>
        <a:xfrm>
          <a:off x="22072600" y="1551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98879</xdr:rowOff>
    </xdr:from>
    <xdr:to>
      <xdr:col>116</xdr:col>
      <xdr:colOff>63500</xdr:colOff>
      <xdr:row>99</xdr:row>
      <xdr:rowOff>98879</xdr:rowOff>
    </xdr:to>
    <xdr:cxnSp macro="">
      <xdr:nvCxnSpPr>
        <xdr:cNvPr id="930" name="直線コネクタ 929">
          <a:extLst>
            <a:ext uri="{FF2B5EF4-FFF2-40B4-BE49-F238E27FC236}">
              <a16:creationId xmlns:a16="http://schemas.microsoft.com/office/drawing/2014/main" id="{00000000-0008-0000-0600-0000A2030000}"/>
            </a:ext>
          </a:extLst>
        </xdr:cNvPr>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63281</xdr:rowOff>
    </xdr:from>
    <xdr:ext cx="313932" cy="259045"/>
    <xdr:sp macro="" textlink="">
      <xdr:nvSpPr>
        <xdr:cNvPr id="931" name="前年度繰上充用金平均値テキスト">
          <a:extLst>
            <a:ext uri="{FF2B5EF4-FFF2-40B4-BE49-F238E27FC236}">
              <a16:creationId xmlns:a16="http://schemas.microsoft.com/office/drawing/2014/main" id="{00000000-0008-0000-0600-0000A3030000}"/>
            </a:ext>
          </a:extLst>
        </xdr:cNvPr>
        <xdr:cNvSpPr txBox="1"/>
      </xdr:nvSpPr>
      <xdr:spPr>
        <a:xfrm>
          <a:off x="22212300" y="1686538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40404</xdr:rowOff>
    </xdr:from>
    <xdr:to>
      <xdr:col>116</xdr:col>
      <xdr:colOff>114300</xdr:colOff>
      <xdr:row>99</xdr:row>
      <xdr:rowOff>142004</xdr:rowOff>
    </xdr:to>
    <xdr:sp macro="" textlink="">
      <xdr:nvSpPr>
        <xdr:cNvPr id="932" name="フローチャート: 判断 931">
          <a:extLst>
            <a:ext uri="{FF2B5EF4-FFF2-40B4-BE49-F238E27FC236}">
              <a16:creationId xmlns:a16="http://schemas.microsoft.com/office/drawing/2014/main" id="{00000000-0008-0000-0600-0000A4030000}"/>
            </a:ext>
          </a:extLst>
        </xdr:cNvPr>
        <xdr:cNvSpPr/>
      </xdr:nvSpPr>
      <xdr:spPr>
        <a:xfrm>
          <a:off x="22110700" y="1701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98879</xdr:rowOff>
    </xdr:from>
    <xdr:to>
      <xdr:col>111</xdr:col>
      <xdr:colOff>177800</xdr:colOff>
      <xdr:row>99</xdr:row>
      <xdr:rowOff>98879</xdr:rowOff>
    </xdr:to>
    <xdr:cxnSp macro="">
      <xdr:nvCxnSpPr>
        <xdr:cNvPr id="933" name="直線コネクタ 932">
          <a:extLst>
            <a:ext uri="{FF2B5EF4-FFF2-40B4-BE49-F238E27FC236}">
              <a16:creationId xmlns:a16="http://schemas.microsoft.com/office/drawing/2014/main" id="{00000000-0008-0000-0600-0000A5030000}"/>
            </a:ext>
          </a:extLst>
        </xdr:cNvPr>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99</xdr:row>
      <xdr:rowOff>39914</xdr:rowOff>
    </xdr:from>
    <xdr:to>
      <xdr:col>112</xdr:col>
      <xdr:colOff>38100</xdr:colOff>
      <xdr:row>99</xdr:row>
      <xdr:rowOff>141514</xdr:rowOff>
    </xdr:to>
    <xdr:sp macro="" textlink="">
      <xdr:nvSpPr>
        <xdr:cNvPr id="934" name="フローチャート: 判断 933">
          <a:extLst>
            <a:ext uri="{FF2B5EF4-FFF2-40B4-BE49-F238E27FC236}">
              <a16:creationId xmlns:a16="http://schemas.microsoft.com/office/drawing/2014/main" id="{00000000-0008-0000-0600-0000A6030000}"/>
            </a:ext>
          </a:extLst>
        </xdr:cNvPr>
        <xdr:cNvSpPr/>
      </xdr:nvSpPr>
      <xdr:spPr>
        <a:xfrm>
          <a:off x="21272500" y="1701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158041</xdr:rowOff>
    </xdr:from>
    <xdr:ext cx="313932"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66333" y="16788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98879</xdr:rowOff>
    </xdr:from>
    <xdr:to>
      <xdr:col>107</xdr:col>
      <xdr:colOff>50800</xdr:colOff>
      <xdr:row>99</xdr:row>
      <xdr:rowOff>98879</xdr:rowOff>
    </xdr:to>
    <xdr:cxnSp macro="">
      <xdr:nvCxnSpPr>
        <xdr:cNvPr id="936" name="直線コネクタ 935">
          <a:extLst>
            <a:ext uri="{FF2B5EF4-FFF2-40B4-BE49-F238E27FC236}">
              <a16:creationId xmlns:a16="http://schemas.microsoft.com/office/drawing/2014/main" id="{00000000-0008-0000-0600-0000A8030000}"/>
            </a:ext>
          </a:extLst>
        </xdr:cNvPr>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39261</xdr:rowOff>
    </xdr:from>
    <xdr:to>
      <xdr:col>107</xdr:col>
      <xdr:colOff>101600</xdr:colOff>
      <xdr:row>99</xdr:row>
      <xdr:rowOff>140861</xdr:rowOff>
    </xdr:to>
    <xdr:sp macro="" textlink="">
      <xdr:nvSpPr>
        <xdr:cNvPr id="937" name="フローチャート: 判断 936">
          <a:extLst>
            <a:ext uri="{FF2B5EF4-FFF2-40B4-BE49-F238E27FC236}">
              <a16:creationId xmlns:a16="http://schemas.microsoft.com/office/drawing/2014/main" id="{00000000-0008-0000-0600-0000A9030000}"/>
            </a:ext>
          </a:extLst>
        </xdr:cNvPr>
        <xdr:cNvSpPr/>
      </xdr:nvSpPr>
      <xdr:spPr>
        <a:xfrm>
          <a:off x="20383500" y="1701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157388</xdr:rowOff>
    </xdr:from>
    <xdr:ext cx="313932"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20277333" y="16788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98879</xdr:rowOff>
    </xdr:from>
    <xdr:to>
      <xdr:col>102</xdr:col>
      <xdr:colOff>114300</xdr:colOff>
      <xdr:row>99</xdr:row>
      <xdr:rowOff>98879</xdr:rowOff>
    </xdr:to>
    <xdr:cxnSp macro="">
      <xdr:nvCxnSpPr>
        <xdr:cNvPr id="939" name="直線コネクタ 938">
          <a:extLst>
            <a:ext uri="{FF2B5EF4-FFF2-40B4-BE49-F238E27FC236}">
              <a16:creationId xmlns:a16="http://schemas.microsoft.com/office/drawing/2014/main" id="{00000000-0008-0000-0600-0000AB030000}"/>
            </a:ext>
          </a:extLst>
        </xdr:cNvPr>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37629</xdr:rowOff>
    </xdr:from>
    <xdr:to>
      <xdr:col>102</xdr:col>
      <xdr:colOff>165100</xdr:colOff>
      <xdr:row>99</xdr:row>
      <xdr:rowOff>139229</xdr:rowOff>
    </xdr:to>
    <xdr:sp macro="" textlink="">
      <xdr:nvSpPr>
        <xdr:cNvPr id="940" name="フローチャート: 判断 939">
          <a:extLst>
            <a:ext uri="{FF2B5EF4-FFF2-40B4-BE49-F238E27FC236}">
              <a16:creationId xmlns:a16="http://schemas.microsoft.com/office/drawing/2014/main" id="{00000000-0008-0000-0600-0000AC030000}"/>
            </a:ext>
          </a:extLst>
        </xdr:cNvPr>
        <xdr:cNvSpPr/>
      </xdr:nvSpPr>
      <xdr:spPr>
        <a:xfrm>
          <a:off x="19494500" y="1701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155756</xdr:rowOff>
    </xdr:from>
    <xdr:ext cx="313932"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9388333" y="167864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37302</xdr:rowOff>
    </xdr:from>
    <xdr:to>
      <xdr:col>98</xdr:col>
      <xdr:colOff>38100</xdr:colOff>
      <xdr:row>99</xdr:row>
      <xdr:rowOff>138902</xdr:rowOff>
    </xdr:to>
    <xdr:sp macro="" textlink="">
      <xdr:nvSpPr>
        <xdr:cNvPr id="942" name="フローチャート: 判断 941">
          <a:extLst>
            <a:ext uri="{FF2B5EF4-FFF2-40B4-BE49-F238E27FC236}">
              <a16:creationId xmlns:a16="http://schemas.microsoft.com/office/drawing/2014/main" id="{00000000-0008-0000-0600-0000AE030000}"/>
            </a:ext>
          </a:extLst>
        </xdr:cNvPr>
        <xdr:cNvSpPr/>
      </xdr:nvSpPr>
      <xdr:spPr>
        <a:xfrm>
          <a:off x="18605500" y="1701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155429</xdr:rowOff>
    </xdr:from>
    <xdr:ext cx="313932"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18499333" y="16786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46" name="テキスト ボックス 945">
          <a:extLst>
            <a:ext uri="{FF2B5EF4-FFF2-40B4-BE49-F238E27FC236}">
              <a16:creationId xmlns:a16="http://schemas.microsoft.com/office/drawing/2014/main" id="{00000000-0008-0000-0600-0000B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48" name="テキスト ボックス 947">
          <a:extLst>
            <a:ext uri="{FF2B5EF4-FFF2-40B4-BE49-F238E27FC236}">
              <a16:creationId xmlns:a16="http://schemas.microsoft.com/office/drawing/2014/main" id="{00000000-0008-0000-0600-0000B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48079</xdr:rowOff>
    </xdr:from>
    <xdr:to>
      <xdr:col>116</xdr:col>
      <xdr:colOff>114300</xdr:colOff>
      <xdr:row>99</xdr:row>
      <xdr:rowOff>149679</xdr:rowOff>
    </xdr:to>
    <xdr:sp macro="" textlink="">
      <xdr:nvSpPr>
        <xdr:cNvPr id="949" name="楕円 948">
          <a:extLst>
            <a:ext uri="{FF2B5EF4-FFF2-40B4-BE49-F238E27FC236}">
              <a16:creationId xmlns:a16="http://schemas.microsoft.com/office/drawing/2014/main" id="{00000000-0008-0000-0600-0000B5030000}"/>
            </a:ext>
          </a:extLst>
        </xdr:cNvPr>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99</xdr:row>
      <xdr:rowOff>18832</xdr:rowOff>
    </xdr:from>
    <xdr:ext cx="249299" cy="259045"/>
    <xdr:sp macro="" textlink="">
      <xdr:nvSpPr>
        <xdr:cNvPr id="950" name="前年度繰上充用金該当値テキスト">
          <a:extLst>
            <a:ext uri="{FF2B5EF4-FFF2-40B4-BE49-F238E27FC236}">
              <a16:creationId xmlns:a16="http://schemas.microsoft.com/office/drawing/2014/main" id="{00000000-0008-0000-0600-0000B6030000}"/>
            </a:ext>
          </a:extLst>
        </xdr:cNvPr>
        <xdr:cNvSpPr txBox="1"/>
      </xdr:nvSpPr>
      <xdr:spPr>
        <a:xfrm>
          <a:off x="22212300" y="16992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48079</xdr:rowOff>
    </xdr:from>
    <xdr:to>
      <xdr:col>112</xdr:col>
      <xdr:colOff>38100</xdr:colOff>
      <xdr:row>99</xdr:row>
      <xdr:rowOff>149679</xdr:rowOff>
    </xdr:to>
    <xdr:sp macro="" textlink="">
      <xdr:nvSpPr>
        <xdr:cNvPr id="951" name="楕円 950">
          <a:extLst>
            <a:ext uri="{FF2B5EF4-FFF2-40B4-BE49-F238E27FC236}">
              <a16:creationId xmlns:a16="http://schemas.microsoft.com/office/drawing/2014/main" id="{00000000-0008-0000-0600-0000B7030000}"/>
            </a:ext>
          </a:extLst>
        </xdr:cNvPr>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140806</xdr:rowOff>
    </xdr:from>
    <xdr:ext cx="249299" cy="259045"/>
    <xdr:sp macro="" textlink="">
      <xdr:nvSpPr>
        <xdr:cNvPr id="952" name="テキスト ボックス 951">
          <a:extLst>
            <a:ext uri="{FF2B5EF4-FFF2-40B4-BE49-F238E27FC236}">
              <a16:creationId xmlns:a16="http://schemas.microsoft.com/office/drawing/2014/main" id="{00000000-0008-0000-0600-0000B8030000}"/>
            </a:ext>
          </a:extLst>
        </xdr:cNvPr>
        <xdr:cNvSpPr txBox="1"/>
      </xdr:nvSpPr>
      <xdr:spPr>
        <a:xfrm>
          <a:off x="21198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99</xdr:row>
      <xdr:rowOff>48079</xdr:rowOff>
    </xdr:from>
    <xdr:to>
      <xdr:col>107</xdr:col>
      <xdr:colOff>101600</xdr:colOff>
      <xdr:row>99</xdr:row>
      <xdr:rowOff>149679</xdr:rowOff>
    </xdr:to>
    <xdr:sp macro="" textlink="">
      <xdr:nvSpPr>
        <xdr:cNvPr id="953" name="楕円 952">
          <a:extLst>
            <a:ext uri="{FF2B5EF4-FFF2-40B4-BE49-F238E27FC236}">
              <a16:creationId xmlns:a16="http://schemas.microsoft.com/office/drawing/2014/main" id="{00000000-0008-0000-0600-0000B9030000}"/>
            </a:ext>
          </a:extLst>
        </xdr:cNvPr>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140806</xdr:rowOff>
    </xdr:from>
    <xdr:ext cx="249299" cy="259045"/>
    <xdr:sp macro="" textlink="">
      <xdr:nvSpPr>
        <xdr:cNvPr id="954" name="テキスト ボックス 953">
          <a:extLst>
            <a:ext uri="{FF2B5EF4-FFF2-40B4-BE49-F238E27FC236}">
              <a16:creationId xmlns:a16="http://schemas.microsoft.com/office/drawing/2014/main" id="{00000000-0008-0000-0600-0000BA030000}"/>
            </a:ext>
          </a:extLst>
        </xdr:cNvPr>
        <xdr:cNvSpPr txBox="1"/>
      </xdr:nvSpPr>
      <xdr:spPr>
        <a:xfrm>
          <a:off x="20309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99</xdr:row>
      <xdr:rowOff>48079</xdr:rowOff>
    </xdr:from>
    <xdr:to>
      <xdr:col>102</xdr:col>
      <xdr:colOff>165100</xdr:colOff>
      <xdr:row>99</xdr:row>
      <xdr:rowOff>149679</xdr:rowOff>
    </xdr:to>
    <xdr:sp macro="" textlink="">
      <xdr:nvSpPr>
        <xdr:cNvPr id="955" name="楕円 954">
          <a:extLst>
            <a:ext uri="{FF2B5EF4-FFF2-40B4-BE49-F238E27FC236}">
              <a16:creationId xmlns:a16="http://schemas.microsoft.com/office/drawing/2014/main" id="{00000000-0008-0000-0600-0000BB030000}"/>
            </a:ext>
          </a:extLst>
        </xdr:cNvPr>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140806</xdr:rowOff>
    </xdr:from>
    <xdr:ext cx="249299" cy="259045"/>
    <xdr:sp macro="" textlink="">
      <xdr:nvSpPr>
        <xdr:cNvPr id="956" name="テキスト ボックス 955">
          <a:extLst>
            <a:ext uri="{FF2B5EF4-FFF2-40B4-BE49-F238E27FC236}">
              <a16:creationId xmlns:a16="http://schemas.microsoft.com/office/drawing/2014/main" id="{00000000-0008-0000-0600-0000BC030000}"/>
            </a:ext>
          </a:extLst>
        </xdr:cNvPr>
        <xdr:cNvSpPr txBox="1"/>
      </xdr:nvSpPr>
      <xdr:spPr>
        <a:xfrm>
          <a:off x="19420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48079</xdr:rowOff>
    </xdr:from>
    <xdr:to>
      <xdr:col>98</xdr:col>
      <xdr:colOff>38100</xdr:colOff>
      <xdr:row>99</xdr:row>
      <xdr:rowOff>149679</xdr:rowOff>
    </xdr:to>
    <xdr:sp macro="" textlink="">
      <xdr:nvSpPr>
        <xdr:cNvPr id="957" name="楕円 956">
          <a:extLst>
            <a:ext uri="{FF2B5EF4-FFF2-40B4-BE49-F238E27FC236}">
              <a16:creationId xmlns:a16="http://schemas.microsoft.com/office/drawing/2014/main" id="{00000000-0008-0000-0600-0000BD030000}"/>
            </a:ext>
          </a:extLst>
        </xdr:cNvPr>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140806</xdr:rowOff>
    </xdr:from>
    <xdr:ext cx="249299" cy="259045"/>
    <xdr:sp macro="" textlink="">
      <xdr:nvSpPr>
        <xdr:cNvPr id="958" name="テキスト ボックス 957">
          <a:extLst>
            <a:ext uri="{FF2B5EF4-FFF2-40B4-BE49-F238E27FC236}">
              <a16:creationId xmlns:a16="http://schemas.microsoft.com/office/drawing/2014/main" id="{00000000-0008-0000-0600-0000BE030000}"/>
            </a:ext>
          </a:extLst>
        </xdr:cNvPr>
        <xdr:cNvSpPr txBox="1"/>
      </xdr:nvSpPr>
      <xdr:spPr>
        <a:xfrm>
          <a:off x="18531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59" name="正方形/長方形 958">
          <a:extLst>
            <a:ext uri="{FF2B5EF4-FFF2-40B4-BE49-F238E27FC236}">
              <a16:creationId xmlns:a16="http://schemas.microsoft.com/office/drawing/2014/main" id="{00000000-0008-0000-0600-0000B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60" name="正方形/長方形 959">
          <a:extLst>
            <a:ext uri="{FF2B5EF4-FFF2-40B4-BE49-F238E27FC236}">
              <a16:creationId xmlns:a16="http://schemas.microsoft.com/office/drawing/2014/main" id="{00000000-0008-0000-0600-0000C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61" name="テキスト ボックス 960">
          <a:extLst>
            <a:ext uri="{FF2B5EF4-FFF2-40B4-BE49-F238E27FC236}">
              <a16:creationId xmlns:a16="http://schemas.microsoft.com/office/drawing/2014/main" id="{00000000-0008-0000-0600-0000C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ほとんどの項目において「住民一人当りのコスト」は類似団体の平均より高くなっている。原因としては、離島地区であること、かつ多くの二次離島を抱える行政区域であることが主な原因と考えている。</a:t>
          </a:r>
          <a:endParaRPr lang="ja-JP" altLang="ja-JP" sz="1400">
            <a:effectLst/>
          </a:endParaRPr>
        </a:p>
        <a:p>
          <a:r>
            <a:rPr kumimoji="1" lang="ja-JP" altLang="ja-JP" sz="1100">
              <a:solidFill>
                <a:schemeClr val="dk1"/>
              </a:solidFill>
              <a:effectLst/>
              <a:latin typeface="+mn-lt"/>
              <a:ea typeface="+mn-ea"/>
              <a:cs typeface="+mn-cs"/>
            </a:rPr>
            <a:t>　特に人件費については、市町村合併による行政区域の変更となったことで、職員数が類似団体と比べて多く、第</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次定員管理計画により戦略的に取り組むための組織・人員体制の構築に努めているものの、類似団体の平均を上回っている。</a:t>
          </a:r>
          <a:endParaRPr lang="ja-JP" altLang="ja-JP" sz="1400">
            <a:effectLst/>
          </a:endParaRPr>
        </a:p>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年度において、特別定額給付金の給付や簡易水道事業を水道事業に統合したことなどによる補助費等や投資及び出資金などの</a:t>
          </a:r>
          <a:r>
            <a:rPr kumimoji="1" lang="ja-JP" altLang="en-US" sz="1100">
              <a:solidFill>
                <a:schemeClr val="dk1"/>
              </a:solidFill>
              <a:effectLst/>
              <a:latin typeface="+mn-lt"/>
              <a:ea typeface="+mn-ea"/>
              <a:cs typeface="+mn-cs"/>
            </a:rPr>
            <a:t>一時的な</a:t>
          </a:r>
          <a:r>
            <a:rPr kumimoji="1" lang="ja-JP" altLang="ja-JP" sz="1100">
              <a:solidFill>
                <a:schemeClr val="dk1"/>
              </a:solidFill>
              <a:effectLst/>
              <a:latin typeface="+mn-lt"/>
              <a:ea typeface="+mn-ea"/>
              <a:cs typeface="+mn-cs"/>
            </a:rPr>
            <a:t>増があったものの、臨時的な経費であり令和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年度と同程度</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また、扶助費について</a:t>
          </a:r>
          <a:r>
            <a:rPr kumimoji="1" lang="ja-JP" altLang="en-US" sz="1100">
              <a:solidFill>
                <a:schemeClr val="dk1"/>
              </a:solidFill>
              <a:effectLst/>
              <a:latin typeface="+mn-lt"/>
              <a:ea typeface="+mn-ea"/>
              <a:cs typeface="+mn-cs"/>
            </a:rPr>
            <a:t>は令和</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年度も価格高騰緊急支援給付金や子育て応援臨時特別給付金</a:t>
          </a:r>
          <a:r>
            <a:rPr kumimoji="1" lang="ja-JP" altLang="ja-JP" sz="1100">
              <a:solidFill>
                <a:schemeClr val="dk1"/>
              </a:solidFill>
              <a:effectLst/>
              <a:latin typeface="+mn-lt"/>
              <a:ea typeface="+mn-ea"/>
              <a:cs typeface="+mn-cs"/>
            </a:rPr>
            <a:t>等により令和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年度に引き続き</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年度以前と比較して</a:t>
          </a:r>
          <a:r>
            <a:rPr kumimoji="1" lang="ja-JP" altLang="ja-JP" sz="1100">
              <a:solidFill>
                <a:schemeClr val="dk1"/>
              </a:solidFill>
              <a:effectLst/>
              <a:latin typeface="+mn-lt"/>
              <a:ea typeface="+mn-ea"/>
              <a:cs typeface="+mn-cs"/>
            </a:rPr>
            <a:t>増となって</a:t>
          </a:r>
          <a:r>
            <a:rPr kumimoji="1" lang="ja-JP" altLang="en-US" sz="1100">
              <a:solidFill>
                <a:schemeClr val="dk1"/>
              </a:solidFill>
              <a:effectLst/>
              <a:latin typeface="+mn-lt"/>
              <a:ea typeface="+mn-ea"/>
              <a:cs typeface="+mn-cs"/>
            </a:rPr>
            <a:t>いる。ただし、</a:t>
          </a:r>
          <a:r>
            <a:rPr kumimoji="1" lang="ja-JP" altLang="ja-JP" sz="1100">
              <a:solidFill>
                <a:schemeClr val="dk1"/>
              </a:solidFill>
              <a:effectLst/>
              <a:latin typeface="+mn-lt"/>
              <a:ea typeface="+mn-ea"/>
              <a:cs typeface="+mn-cs"/>
            </a:rPr>
            <a:t>臨時的な経費であるため次年度以降は例年程度になるものと思われる。</a:t>
          </a:r>
          <a:endParaRPr lang="ja-JP" altLang="ja-JP" sz="1400">
            <a:effectLst/>
          </a:endParaRPr>
        </a:p>
        <a:p>
          <a:r>
            <a:rPr kumimoji="1" lang="ja-JP" altLang="ja-JP" sz="1100">
              <a:solidFill>
                <a:schemeClr val="dk1"/>
              </a:solidFill>
              <a:effectLst/>
              <a:latin typeface="+mn-lt"/>
              <a:ea typeface="+mn-ea"/>
              <a:cs typeface="+mn-cs"/>
            </a:rPr>
            <a:t>　いずれにしても住民一人当たりのコストは類似団体より大きくなっているため、今後も住民規模に見合った歳出規模にすべく、第</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次財政改革プランの計画に沿って財政基盤の更なる強化を図る。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長崎県五島市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35,025
34,749
420.12
34,702,522
33,469,529
842,138
16,546,061
37,087,944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37592</xdr:rowOff>
    </xdr:from>
    <xdr:to>
      <xdr:col>24</xdr:col>
      <xdr:colOff>62865</xdr:colOff>
      <xdr:row>37</xdr:row>
      <xdr:rowOff>149987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81092"/>
          <a:ext cx="127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153814</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9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149987</xdr:rowOff>
    </xdr:from>
    <xdr:to>
      <xdr:col>24</xdr:col>
      <xdr:colOff>152400</xdr:colOff>
      <xdr:row>37</xdr:row>
      <xdr:rowOff>149987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9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155719</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5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37592</xdr:rowOff>
    </xdr:from>
    <xdr:to>
      <xdr:col>24</xdr:col>
      <xdr:colOff>152400</xdr:colOff>
      <xdr:row>30</xdr:row>
      <xdr:rowOff>37592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8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125984</xdr:rowOff>
    </xdr:from>
    <xdr:to>
      <xdr:col>24</xdr:col>
      <xdr:colOff>63500</xdr:colOff>
      <xdr:row>36</xdr:row>
      <xdr:rowOff>26543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126734"/>
          <a:ext cx="838200" cy="7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68280</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69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89853</xdr:rowOff>
    </xdr:from>
    <xdr:to>
      <xdr:col>24</xdr:col>
      <xdr:colOff>114300</xdr:colOff>
      <xdr:row>36</xdr:row>
      <xdr:rowOff>20003</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9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26543</xdr:rowOff>
    </xdr:from>
    <xdr:to>
      <xdr:col>19</xdr:col>
      <xdr:colOff>177800</xdr:colOff>
      <xdr:row>36</xdr:row>
      <xdr:rowOff>65977</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198743"/>
          <a:ext cx="889000" cy="39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100521</xdr:rowOff>
    </xdr:from>
    <xdr:to>
      <xdr:col>20</xdr:col>
      <xdr:colOff>38100</xdr:colOff>
      <xdr:row>36</xdr:row>
      <xdr:rowOff>30671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47198</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7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156654</xdr:rowOff>
    </xdr:from>
    <xdr:to>
      <xdr:col>15</xdr:col>
      <xdr:colOff>50800</xdr:colOff>
      <xdr:row>36</xdr:row>
      <xdr:rowOff>65977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157404"/>
          <a:ext cx="889000" cy="80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125666</xdr:rowOff>
    </xdr:from>
    <xdr:to>
      <xdr:col>15</xdr:col>
      <xdr:colOff>101600</xdr:colOff>
      <xdr:row>36</xdr:row>
      <xdr:rowOff>55816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72343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0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124079</xdr:rowOff>
    </xdr:from>
    <xdr:to>
      <xdr:col>10</xdr:col>
      <xdr:colOff>114300</xdr:colOff>
      <xdr:row>35</xdr:row>
      <xdr:rowOff>156654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124829"/>
          <a:ext cx="889000" cy="3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86233</xdr:rowOff>
    </xdr:from>
    <xdr:to>
      <xdr:col>10</xdr:col>
      <xdr:colOff>165100</xdr:colOff>
      <xdr:row>36</xdr:row>
      <xdr:rowOff>16383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32910</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81280</xdr:rowOff>
    </xdr:from>
    <xdr:to>
      <xdr:col>6</xdr:col>
      <xdr:colOff>38100</xdr:colOff>
      <xdr:row>36</xdr:row>
      <xdr:rowOff>11430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2557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75184</xdr:rowOff>
    </xdr:from>
    <xdr:to>
      <xdr:col>24</xdr:col>
      <xdr:colOff>114300</xdr:colOff>
      <xdr:row>36</xdr:row>
      <xdr:rowOff>5334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98061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927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147193</xdr:rowOff>
    </xdr:from>
    <xdr:to>
      <xdr:col>20</xdr:col>
      <xdr:colOff>38100</xdr:colOff>
      <xdr:row>36</xdr:row>
      <xdr:rowOff>77343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4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68470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4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15177</xdr:rowOff>
    </xdr:from>
    <xdr:to>
      <xdr:col>15</xdr:col>
      <xdr:colOff>101600</xdr:colOff>
      <xdr:row>36</xdr:row>
      <xdr:rowOff>116777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8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107904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280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105854</xdr:rowOff>
    </xdr:from>
    <xdr:to>
      <xdr:col>10</xdr:col>
      <xdr:colOff>165100</xdr:colOff>
      <xdr:row>36</xdr:row>
      <xdr:rowOff>36004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0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27131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199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73279</xdr:rowOff>
    </xdr:from>
    <xdr:to>
      <xdr:col>6</xdr:col>
      <xdr:colOff>38100</xdr:colOff>
      <xdr:row>36</xdr:row>
      <xdr:rowOff>3429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7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19956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849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39994</xdr:rowOff>
    </xdr:from>
    <xdr:to>
      <xdr:col>24</xdr:col>
      <xdr:colOff>62865</xdr:colOff>
      <xdr:row>59</xdr:row>
      <xdr:rowOff>52163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83944"/>
          <a:ext cx="1270" cy="1383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55990</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7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52163</xdr:rowOff>
    </xdr:from>
    <xdr:to>
      <xdr:col>24</xdr:col>
      <xdr:colOff>152400</xdr:colOff>
      <xdr:row>59</xdr:row>
      <xdr:rowOff>52163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6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158121</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59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1,314,093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39994</xdr:rowOff>
    </xdr:from>
    <xdr:to>
      <xdr:col>24</xdr:col>
      <xdr:colOff>152400</xdr:colOff>
      <xdr:row>51</xdr:row>
      <xdr:rowOff>39994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8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74002</xdr:rowOff>
    </xdr:from>
    <xdr:to>
      <xdr:col>24</xdr:col>
      <xdr:colOff>63500</xdr:colOff>
      <xdr:row>58</xdr:row>
      <xdr:rowOff>110856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10018102"/>
          <a:ext cx="838200" cy="36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54798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998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76371</xdr:rowOff>
    </xdr:from>
    <xdr:to>
      <xdr:col>24</xdr:col>
      <xdr:colOff>114300</xdr:colOff>
      <xdr:row>59</xdr:row>
      <xdr:rowOff>6521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1002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26339</xdr:rowOff>
    </xdr:from>
    <xdr:to>
      <xdr:col>19</xdr:col>
      <xdr:colOff>177800</xdr:colOff>
      <xdr:row>58</xdr:row>
      <xdr:rowOff>74002</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970439"/>
          <a:ext cx="889000" cy="47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73365</xdr:rowOff>
    </xdr:from>
    <xdr:to>
      <xdr:col>20</xdr:col>
      <xdr:colOff>38100</xdr:colOff>
      <xdr:row>59</xdr:row>
      <xdr:rowOff>3515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1001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166092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1011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26339</xdr:rowOff>
    </xdr:from>
    <xdr:to>
      <xdr:col>15</xdr:col>
      <xdr:colOff>50800</xdr:colOff>
      <xdr:row>58</xdr:row>
      <xdr:rowOff>100128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70439"/>
          <a:ext cx="889000" cy="7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161600</xdr:rowOff>
    </xdr:from>
    <xdr:to>
      <xdr:col>15</xdr:col>
      <xdr:colOff>101600</xdr:colOff>
      <xdr:row>58</xdr:row>
      <xdr:rowOff>91750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82877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1002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100128</xdr:rowOff>
    </xdr:from>
    <xdr:to>
      <xdr:col>10</xdr:col>
      <xdr:colOff>114300</xdr:colOff>
      <xdr:row>58</xdr:row>
      <xdr:rowOff>157673</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44228"/>
          <a:ext cx="889000" cy="57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108933</xdr:rowOff>
    </xdr:from>
    <xdr:to>
      <xdr:col>10</xdr:col>
      <xdr:colOff>165100</xdr:colOff>
      <xdr:row>59</xdr:row>
      <xdr:rowOff>39083</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53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30210</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10145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122280</xdr:rowOff>
    </xdr:from>
    <xdr:to>
      <xdr:col>6</xdr:col>
      <xdr:colOff>38100</xdr:colOff>
      <xdr:row>59</xdr:row>
      <xdr:rowOff>52430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6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43557</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1015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60056</xdr:rowOff>
    </xdr:from>
    <xdr:to>
      <xdr:col>24</xdr:col>
      <xdr:colOff>114300</xdr:colOff>
      <xdr:row>58</xdr:row>
      <xdr:rowOff>161656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00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19433</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9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23202</xdr:rowOff>
    </xdr:from>
    <xdr:to>
      <xdr:col>20</xdr:col>
      <xdr:colOff>38100</xdr:colOff>
      <xdr:row>58</xdr:row>
      <xdr:rowOff>124802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6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141329</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742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146989</xdr:rowOff>
    </xdr:from>
    <xdr:to>
      <xdr:col>15</xdr:col>
      <xdr:colOff>101600</xdr:colOff>
      <xdr:row>58</xdr:row>
      <xdr:rowOff>77139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1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93666</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694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49328</xdr:rowOff>
    </xdr:from>
    <xdr:to>
      <xdr:col>10</xdr:col>
      <xdr:colOff>165100</xdr:colOff>
      <xdr:row>58</xdr:row>
      <xdr:rowOff>150928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9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167455</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768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106873</xdr:rowOff>
    </xdr:from>
    <xdr:to>
      <xdr:col>6</xdr:col>
      <xdr:colOff>38100</xdr:colOff>
      <xdr:row>59</xdr:row>
      <xdr:rowOff>37023</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5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53550</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826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9800</xdr:rowOff>
    </xdr:from>
    <xdr:to>
      <xdr:col>24</xdr:col>
      <xdr:colOff>62865</xdr:colOff>
      <xdr:row>77</xdr:row>
      <xdr:rowOff>74544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54200"/>
          <a:ext cx="1270" cy="921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78371</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28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74544</xdr:rowOff>
    </xdr:from>
    <xdr:to>
      <xdr:col>24</xdr:col>
      <xdr:colOff>152400</xdr:colOff>
      <xdr:row>77</xdr:row>
      <xdr:rowOff>74544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27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127927</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2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9800</xdr:rowOff>
    </xdr:from>
    <xdr:to>
      <xdr:col>24</xdr:col>
      <xdr:colOff>152400</xdr:colOff>
      <xdr:row>72</xdr:row>
      <xdr:rowOff>9800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5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67371</xdr:rowOff>
    </xdr:from>
    <xdr:to>
      <xdr:col>24</xdr:col>
      <xdr:colOff>63500</xdr:colOff>
      <xdr:row>74</xdr:row>
      <xdr:rowOff>148624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754671"/>
          <a:ext cx="838200" cy="81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88944</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476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110517</xdr:rowOff>
    </xdr:from>
    <xdr:to>
      <xdr:col>24</xdr:col>
      <xdr:colOff>114300</xdr:colOff>
      <xdr:row>76</xdr:row>
      <xdr:rowOff>40667</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6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67371</xdr:rowOff>
    </xdr:from>
    <xdr:to>
      <xdr:col>19</xdr:col>
      <xdr:colOff>177800</xdr:colOff>
      <xdr:row>75</xdr:row>
      <xdr:rowOff>69465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754671"/>
          <a:ext cx="889000" cy="17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70173</xdr:rowOff>
    </xdr:from>
    <xdr:to>
      <xdr:col>20</xdr:col>
      <xdr:colOff>38100</xdr:colOff>
      <xdr:row>76</xdr:row>
      <xdr:rowOff>322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162899</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21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69465</xdr:rowOff>
    </xdr:from>
    <xdr:to>
      <xdr:col>15</xdr:col>
      <xdr:colOff>50800</xdr:colOff>
      <xdr:row>75</xdr:row>
      <xdr:rowOff>99997</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928215"/>
          <a:ext cx="889000" cy="30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26127</xdr:rowOff>
    </xdr:from>
    <xdr:to>
      <xdr:col>15</xdr:col>
      <xdr:colOff>101600</xdr:colOff>
      <xdr:row>76</xdr:row>
      <xdr:rowOff>127727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118854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4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99997</xdr:rowOff>
    </xdr:from>
    <xdr:to>
      <xdr:col>10</xdr:col>
      <xdr:colOff>114300</xdr:colOff>
      <xdr:row>75</xdr:row>
      <xdr:rowOff>158902</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958747"/>
          <a:ext cx="889000" cy="58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40798</xdr:rowOff>
    </xdr:from>
    <xdr:to>
      <xdr:col>10</xdr:col>
      <xdr:colOff>165100</xdr:colOff>
      <xdr:row>76</xdr:row>
      <xdr:rowOff>142398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133525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6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63946</xdr:rowOff>
    </xdr:from>
    <xdr:to>
      <xdr:col>6</xdr:col>
      <xdr:colOff>38100</xdr:colOff>
      <xdr:row>76</xdr:row>
      <xdr:rowOff>165546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156673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8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97824</xdr:rowOff>
    </xdr:from>
    <xdr:to>
      <xdr:col>24</xdr:col>
      <xdr:colOff>114300</xdr:colOff>
      <xdr:row>75</xdr:row>
      <xdr:rowOff>27974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78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120701</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636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16571</xdr:rowOff>
    </xdr:from>
    <xdr:to>
      <xdr:col>20</xdr:col>
      <xdr:colOff>38100</xdr:colOff>
      <xdr:row>74</xdr:row>
      <xdr:rowOff>118171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70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134698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479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18665</xdr:rowOff>
    </xdr:from>
    <xdr:to>
      <xdr:col>15</xdr:col>
      <xdr:colOff>101600</xdr:colOff>
      <xdr:row>75</xdr:row>
      <xdr:rowOff>120265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87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136792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652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49197</xdr:rowOff>
    </xdr:from>
    <xdr:to>
      <xdr:col>10</xdr:col>
      <xdr:colOff>165100</xdr:colOff>
      <xdr:row>75</xdr:row>
      <xdr:rowOff>150797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90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167324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683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108103</xdr:rowOff>
    </xdr:from>
    <xdr:to>
      <xdr:col>6</xdr:col>
      <xdr:colOff>38100</xdr:colOff>
      <xdr:row>76</xdr:row>
      <xdr:rowOff>38252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96685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54780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742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124430</xdr:rowOff>
    </xdr:from>
    <xdr:to>
      <xdr:col>24</xdr:col>
      <xdr:colOff>62865</xdr:colOff>
      <xdr:row>98</xdr:row>
      <xdr:rowOff>162429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54930"/>
          <a:ext cx="1270" cy="140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166256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162429</xdr:rowOff>
    </xdr:from>
    <xdr:to>
      <xdr:col>24</xdr:col>
      <xdr:colOff>152400</xdr:colOff>
      <xdr:row>98</xdr:row>
      <xdr:rowOff>162429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71107</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464,676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124430</xdr:rowOff>
    </xdr:from>
    <xdr:to>
      <xdr:col>24</xdr:col>
      <xdr:colOff>152400</xdr:colOff>
      <xdr:row>90</xdr:row>
      <xdr:rowOff>124430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124223</xdr:rowOff>
    </xdr:from>
    <xdr:to>
      <xdr:col>24</xdr:col>
      <xdr:colOff>63500</xdr:colOff>
      <xdr:row>97</xdr:row>
      <xdr:rowOff>131245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754873"/>
          <a:ext cx="838200" cy="7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154351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7850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4474</xdr:rowOff>
    </xdr:from>
    <xdr:to>
      <xdr:col>24</xdr:col>
      <xdr:colOff>114300</xdr:colOff>
      <xdr:row>98</xdr:row>
      <xdr:rowOff>106074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0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120011</xdr:rowOff>
    </xdr:from>
    <xdr:to>
      <xdr:col>19</xdr:col>
      <xdr:colOff>177800</xdr:colOff>
      <xdr:row>97</xdr:row>
      <xdr:rowOff>131245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750661"/>
          <a:ext cx="889000" cy="1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8691</xdr:rowOff>
    </xdr:from>
    <xdr:to>
      <xdr:col>20</xdr:col>
      <xdr:colOff>38100</xdr:colOff>
      <xdr:row>98</xdr:row>
      <xdr:rowOff>110291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1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101418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90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85162</xdr:rowOff>
    </xdr:from>
    <xdr:to>
      <xdr:col>15</xdr:col>
      <xdr:colOff>50800</xdr:colOff>
      <xdr:row>97</xdr:row>
      <xdr:rowOff>120011</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544362"/>
          <a:ext cx="889000" cy="206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33361</xdr:rowOff>
    </xdr:from>
    <xdr:to>
      <xdr:col>15</xdr:col>
      <xdr:colOff>101600</xdr:colOff>
      <xdr:row>98</xdr:row>
      <xdr:rowOff>134961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3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126088</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92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85162</xdr:rowOff>
    </xdr:from>
    <xdr:to>
      <xdr:col>10</xdr:col>
      <xdr:colOff>114300</xdr:colOff>
      <xdr:row>97</xdr:row>
      <xdr:rowOff>68</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544362"/>
          <a:ext cx="889000" cy="86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37824</xdr:rowOff>
    </xdr:from>
    <xdr:to>
      <xdr:col>10</xdr:col>
      <xdr:colOff>165100</xdr:colOff>
      <xdr:row>98</xdr:row>
      <xdr:rowOff>139424</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3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130551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93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45633</xdr:rowOff>
    </xdr:from>
    <xdr:to>
      <xdr:col>6</xdr:col>
      <xdr:colOff>38100</xdr:colOff>
      <xdr:row>98</xdr:row>
      <xdr:rowOff>147233</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4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138360</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94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73423</xdr:rowOff>
    </xdr:from>
    <xdr:to>
      <xdr:col>24</xdr:col>
      <xdr:colOff>114300</xdr:colOff>
      <xdr:row>98</xdr:row>
      <xdr:rowOff>3573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70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96300</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5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80445</xdr:rowOff>
    </xdr:from>
    <xdr:to>
      <xdr:col>20</xdr:col>
      <xdr:colOff>38100</xdr:colOff>
      <xdr:row>98</xdr:row>
      <xdr:rowOff>10595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71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27122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486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69211</xdr:rowOff>
    </xdr:from>
    <xdr:to>
      <xdr:col>15</xdr:col>
      <xdr:colOff>101600</xdr:colOff>
      <xdr:row>97</xdr:row>
      <xdr:rowOff>170811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69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15888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47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34362</xdr:rowOff>
    </xdr:from>
    <xdr:to>
      <xdr:col>10</xdr:col>
      <xdr:colOff>165100</xdr:colOff>
      <xdr:row>96</xdr:row>
      <xdr:rowOff>135962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49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152489</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19795" y="16268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120718</xdr:rowOff>
    </xdr:from>
    <xdr:to>
      <xdr:col>6</xdr:col>
      <xdr:colOff>38100</xdr:colOff>
      <xdr:row>97</xdr:row>
      <xdr:rowOff>50868</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57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67395</xdr:rowOff>
    </xdr:from>
    <xdr:ext cx="599010"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30795" y="16355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102144</xdr:rowOff>
    </xdr:from>
    <xdr:to>
      <xdr:col>55</xdr:col>
      <xdr:colOff>0</xdr:colOff>
      <xdr:row>38</xdr:row>
      <xdr:rowOff>44341</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9639300" y="6445794"/>
          <a:ext cx="838200" cy="11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97698</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4413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119271</xdr:rowOff>
    </xdr:from>
    <xdr:to>
      <xdr:col>55</xdr:col>
      <xdr:colOff>50800</xdr:colOff>
      <xdr:row>38</xdr:row>
      <xdr:rowOff>49421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46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44341</xdr:rowOff>
    </xdr:from>
    <xdr:to>
      <xdr:col>50</xdr:col>
      <xdr:colOff>114300</xdr:colOff>
      <xdr:row>38</xdr:row>
      <xdr:rowOff>53811</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8750300" y="6559441"/>
          <a:ext cx="889000" cy="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132987</xdr:rowOff>
    </xdr:from>
    <xdr:to>
      <xdr:col>50</xdr:col>
      <xdr:colOff>165100</xdr:colOff>
      <xdr:row>38</xdr:row>
      <xdr:rowOff>63137</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79664</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251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53811</xdr:rowOff>
    </xdr:from>
    <xdr:to>
      <xdr:col>45</xdr:col>
      <xdr:colOff>177800</xdr:colOff>
      <xdr:row>38</xdr:row>
      <xdr:rowOff>61650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7861300" y="6568911"/>
          <a:ext cx="889000" cy="7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158133</xdr:rowOff>
    </xdr:from>
    <xdr:to>
      <xdr:col>46</xdr:col>
      <xdr:colOff>38100</xdr:colOff>
      <xdr:row>38</xdr:row>
      <xdr:rowOff>88283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104810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277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61650</xdr:rowOff>
    </xdr:from>
    <xdr:to>
      <xdr:col>41</xdr:col>
      <xdr:colOff>50800</xdr:colOff>
      <xdr:row>38</xdr:row>
      <xdr:rowOff>69814</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972300" y="6576750"/>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154541</xdr:rowOff>
    </xdr:from>
    <xdr:to>
      <xdr:col>41</xdr:col>
      <xdr:colOff>101600</xdr:colOff>
      <xdr:row>38</xdr:row>
      <xdr:rowOff>84691</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101218</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156500</xdr:rowOff>
    </xdr:from>
    <xdr:to>
      <xdr:col>36</xdr:col>
      <xdr:colOff>165100</xdr:colOff>
      <xdr:row>38</xdr:row>
      <xdr:rowOff>86651</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103177</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3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51344</xdr:rowOff>
    </xdr:from>
    <xdr:to>
      <xdr:col>55</xdr:col>
      <xdr:colOff>50800</xdr:colOff>
      <xdr:row>37</xdr:row>
      <xdr:rowOff>152944</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39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74221</xdr:rowOff>
    </xdr:from>
    <xdr:ext cx="469744"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246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164991</xdr:rowOff>
    </xdr:from>
    <xdr:to>
      <xdr:col>50</xdr:col>
      <xdr:colOff>165100</xdr:colOff>
      <xdr:row>38</xdr:row>
      <xdr:rowOff>95141</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50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86268</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601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3011</xdr:rowOff>
    </xdr:from>
    <xdr:to>
      <xdr:col>46</xdr:col>
      <xdr:colOff>38100</xdr:colOff>
      <xdr:row>38</xdr:row>
      <xdr:rowOff>104611</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51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95738</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6108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10850</xdr:rowOff>
    </xdr:from>
    <xdr:to>
      <xdr:col>41</xdr:col>
      <xdr:colOff>101600</xdr:colOff>
      <xdr:row>38</xdr:row>
      <xdr:rowOff>112450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52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103577</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618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19014</xdr:rowOff>
    </xdr:from>
    <xdr:to>
      <xdr:col>36</xdr:col>
      <xdr:colOff>165100</xdr:colOff>
      <xdr:row>38</xdr:row>
      <xdr:rowOff>120614</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53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111741</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626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142291</xdr:rowOff>
    </xdr:from>
    <xdr:to>
      <xdr:col>54</xdr:col>
      <xdr:colOff>189865</xdr:colOff>
      <xdr:row>59</xdr:row>
      <xdr:rowOff>40096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714791"/>
          <a:ext cx="1270" cy="1440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43923</xdr:rowOff>
    </xdr:from>
    <xdr:ext cx="469744"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1015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40096</xdr:rowOff>
    </xdr:from>
    <xdr:to>
      <xdr:col>55</xdr:col>
      <xdr:colOff>88900</xdr:colOff>
      <xdr:row>59</xdr:row>
      <xdr:rowOff>40096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10155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88968</xdr:rowOff>
    </xdr:from>
    <xdr:ext cx="599010"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4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142291</xdr:rowOff>
    </xdr:from>
    <xdr:to>
      <xdr:col>55</xdr:col>
      <xdr:colOff>88900</xdr:colOff>
      <xdr:row>50</xdr:row>
      <xdr:rowOff>142291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714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90355</xdr:rowOff>
    </xdr:from>
    <xdr:to>
      <xdr:col>55</xdr:col>
      <xdr:colOff>0</xdr:colOff>
      <xdr:row>55</xdr:row>
      <xdr:rowOff>27915</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9639300" y="9348655"/>
          <a:ext cx="838200" cy="109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119230</xdr:rowOff>
    </xdr:from>
    <xdr:ext cx="534377"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720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140803</xdr:rowOff>
    </xdr:from>
    <xdr:to>
      <xdr:col>55</xdr:col>
      <xdr:colOff>50800</xdr:colOff>
      <xdr:row>57</xdr:row>
      <xdr:rowOff>70953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10426700" y="974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153492</xdr:rowOff>
    </xdr:from>
    <xdr:to>
      <xdr:col>50</xdr:col>
      <xdr:colOff>114300</xdr:colOff>
      <xdr:row>55</xdr:row>
      <xdr:rowOff>27915</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8750300" y="9411792"/>
          <a:ext cx="889000" cy="45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135872</xdr:rowOff>
    </xdr:from>
    <xdr:to>
      <xdr:col>50</xdr:col>
      <xdr:colOff>165100</xdr:colOff>
      <xdr:row>57</xdr:row>
      <xdr:rowOff>66022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9588500" y="973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57149</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372111" y="982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21230</xdr:rowOff>
    </xdr:from>
    <xdr:to>
      <xdr:col>45</xdr:col>
      <xdr:colOff>177800</xdr:colOff>
      <xdr:row>54</xdr:row>
      <xdr:rowOff>153492</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7861300" y="9279530"/>
          <a:ext cx="889000" cy="132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145614</xdr:rowOff>
    </xdr:from>
    <xdr:to>
      <xdr:col>46</xdr:col>
      <xdr:colOff>38100</xdr:colOff>
      <xdr:row>57</xdr:row>
      <xdr:rowOff>75764</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8699500" y="974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66891</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483111" y="983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111168</xdr:rowOff>
    </xdr:from>
    <xdr:to>
      <xdr:col>41</xdr:col>
      <xdr:colOff>50800</xdr:colOff>
      <xdr:row>54</xdr:row>
      <xdr:rowOff>21230</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a:off x="6972300" y="9026568"/>
          <a:ext cx="889000" cy="252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5831</xdr:rowOff>
    </xdr:from>
    <xdr:to>
      <xdr:col>41</xdr:col>
      <xdr:colOff>101600</xdr:colOff>
      <xdr:row>57</xdr:row>
      <xdr:rowOff>107431</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7810500" y="977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98558</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594111" y="9871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169280</xdr:rowOff>
    </xdr:from>
    <xdr:to>
      <xdr:col>36</xdr:col>
      <xdr:colOff>165100</xdr:colOff>
      <xdr:row>57</xdr:row>
      <xdr:rowOff>99430</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6921500" y="977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90557</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05111" y="986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39555</xdr:rowOff>
    </xdr:from>
    <xdr:to>
      <xdr:col>55</xdr:col>
      <xdr:colOff>50800</xdr:colOff>
      <xdr:row>54</xdr:row>
      <xdr:rowOff>141155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10426700" y="929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62432</xdr:rowOff>
    </xdr:from>
    <xdr:ext cx="534377"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9149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148565</xdr:rowOff>
    </xdr:from>
    <xdr:to>
      <xdr:col>50</xdr:col>
      <xdr:colOff>165100</xdr:colOff>
      <xdr:row>55</xdr:row>
      <xdr:rowOff>78715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9588500" y="940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95242</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372111" y="918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102692</xdr:rowOff>
    </xdr:from>
    <xdr:to>
      <xdr:col>46</xdr:col>
      <xdr:colOff>38100</xdr:colOff>
      <xdr:row>55</xdr:row>
      <xdr:rowOff>32842</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8699500" y="936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49369</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483111" y="91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141880</xdr:rowOff>
    </xdr:from>
    <xdr:to>
      <xdr:col>41</xdr:col>
      <xdr:colOff>101600</xdr:colOff>
      <xdr:row>54</xdr:row>
      <xdr:rowOff>72030</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7810500" y="922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88557</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594111" y="900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60368</xdr:rowOff>
    </xdr:from>
    <xdr:to>
      <xdr:col>36</xdr:col>
      <xdr:colOff>165100</xdr:colOff>
      <xdr:row>52</xdr:row>
      <xdr:rowOff>161968</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6921500" y="897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51</xdr:row>
      <xdr:rowOff>7045</xdr:rowOff>
    </xdr:from>
    <xdr:ext cx="599010"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672795" y="8750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73086</xdr:rowOff>
    </xdr:from>
    <xdr:to>
      <xdr:col>54</xdr:col>
      <xdr:colOff>189865</xdr:colOff>
      <xdr:row>78</xdr:row>
      <xdr:rowOff>121193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417486"/>
          <a:ext cx="1270" cy="107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125020</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49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121193</xdr:rowOff>
    </xdr:from>
    <xdr:to>
      <xdr:col>55</xdr:col>
      <xdr:colOff>88900</xdr:colOff>
      <xdr:row>78</xdr:row>
      <xdr:rowOff>121193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49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19763</xdr:rowOff>
    </xdr:from>
    <xdr:ext cx="599010"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1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73086</xdr:rowOff>
    </xdr:from>
    <xdr:to>
      <xdr:col>55</xdr:col>
      <xdr:colOff>88900</xdr:colOff>
      <xdr:row>72</xdr:row>
      <xdr:rowOff>73086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4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116562</xdr:rowOff>
    </xdr:from>
    <xdr:to>
      <xdr:col>55</xdr:col>
      <xdr:colOff>0</xdr:colOff>
      <xdr:row>77</xdr:row>
      <xdr:rowOff>25733</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9639300" y="13146762"/>
          <a:ext cx="838200" cy="80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101764</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303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123337</xdr:rowOff>
    </xdr:from>
    <xdr:to>
      <xdr:col>55</xdr:col>
      <xdr:colOff>50800</xdr:colOff>
      <xdr:row>78</xdr:row>
      <xdr:rowOff>53487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32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116562</xdr:rowOff>
    </xdr:from>
    <xdr:to>
      <xdr:col>50</xdr:col>
      <xdr:colOff>114300</xdr:colOff>
      <xdr:row>76</xdr:row>
      <xdr:rowOff>156708</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8750300" y="13146762"/>
          <a:ext cx="889000" cy="40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119176</xdr:rowOff>
    </xdr:from>
    <xdr:to>
      <xdr:col>50</xdr:col>
      <xdr:colOff>165100</xdr:colOff>
      <xdr:row>78</xdr:row>
      <xdr:rowOff>49326</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40453</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41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156708</xdr:rowOff>
    </xdr:from>
    <xdr:to>
      <xdr:col>45</xdr:col>
      <xdr:colOff>177800</xdr:colOff>
      <xdr:row>77</xdr:row>
      <xdr:rowOff>13878</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186908"/>
          <a:ext cx="889000" cy="2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112016</xdr:rowOff>
    </xdr:from>
    <xdr:to>
      <xdr:col>46</xdr:col>
      <xdr:colOff>38100</xdr:colOff>
      <xdr:row>78</xdr:row>
      <xdr:rowOff>42166</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33293</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40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13878</xdr:rowOff>
    </xdr:from>
    <xdr:to>
      <xdr:col>41</xdr:col>
      <xdr:colOff>50800</xdr:colOff>
      <xdr:row>77</xdr:row>
      <xdr:rowOff>68500</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3215528"/>
          <a:ext cx="889000" cy="54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161348</xdr:rowOff>
    </xdr:from>
    <xdr:to>
      <xdr:col>41</xdr:col>
      <xdr:colOff>101600</xdr:colOff>
      <xdr:row>78</xdr:row>
      <xdr:rowOff>91498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82625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45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1423</xdr:rowOff>
    </xdr:from>
    <xdr:to>
      <xdr:col>36</xdr:col>
      <xdr:colOff>165100</xdr:colOff>
      <xdr:row>78</xdr:row>
      <xdr:rowOff>103023</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94150</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46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146383</xdr:rowOff>
    </xdr:from>
    <xdr:to>
      <xdr:col>55</xdr:col>
      <xdr:colOff>50800</xdr:colOff>
      <xdr:row>77</xdr:row>
      <xdr:rowOff>76533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1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169260</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02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65762</xdr:rowOff>
    </xdr:from>
    <xdr:to>
      <xdr:col>50</xdr:col>
      <xdr:colOff>165100</xdr:colOff>
      <xdr:row>76</xdr:row>
      <xdr:rowOff>167362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09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12438</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287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105908</xdr:rowOff>
    </xdr:from>
    <xdr:to>
      <xdr:col>46</xdr:col>
      <xdr:colOff>38100</xdr:colOff>
      <xdr:row>77</xdr:row>
      <xdr:rowOff>36058</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13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52584</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2911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134528</xdr:rowOff>
    </xdr:from>
    <xdr:to>
      <xdr:col>41</xdr:col>
      <xdr:colOff>101600</xdr:colOff>
      <xdr:row>77</xdr:row>
      <xdr:rowOff>64678</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1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81205</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293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17700</xdr:rowOff>
    </xdr:from>
    <xdr:to>
      <xdr:col>36</xdr:col>
      <xdr:colOff>165100</xdr:colOff>
      <xdr:row>77</xdr:row>
      <xdr:rowOff>119300</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21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135827</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299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a:extLst>
            <a:ext uri="{FF2B5EF4-FFF2-40B4-BE49-F238E27FC236}">
              <a16:creationId xmlns:a16="http://schemas.microsoft.com/office/drawing/2014/main" id="{00000000-0008-0000-07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95847</xdr:rowOff>
    </xdr:from>
    <xdr:to>
      <xdr:col>54</xdr:col>
      <xdr:colOff>189865</xdr:colOff>
      <xdr:row>98</xdr:row>
      <xdr:rowOff>112173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10475595" y="15526347"/>
          <a:ext cx="1270" cy="1387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116000</xdr:rowOff>
    </xdr:from>
    <xdr:ext cx="534377" cy="259045"/>
    <xdr:sp macro="" textlink="">
      <xdr:nvSpPr>
        <xdr:cNvPr id="465" name="土木費最小値テキスト">
          <a:extLst>
            <a:ext uri="{FF2B5EF4-FFF2-40B4-BE49-F238E27FC236}">
              <a16:creationId xmlns:a16="http://schemas.microsoft.com/office/drawing/2014/main" id="{00000000-0008-0000-0700-0000D1010000}"/>
            </a:ext>
          </a:extLst>
        </xdr:cNvPr>
        <xdr:cNvSpPr txBox="1"/>
      </xdr:nvSpPr>
      <xdr:spPr>
        <a:xfrm>
          <a:off x="10528300" y="1691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112173</xdr:rowOff>
    </xdr:from>
    <xdr:to>
      <xdr:col>55</xdr:col>
      <xdr:colOff>88900</xdr:colOff>
      <xdr:row>98</xdr:row>
      <xdr:rowOff>112173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691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42524</xdr:rowOff>
    </xdr:from>
    <xdr:ext cx="599010" cy="259045"/>
    <xdr:sp macro="" textlink="">
      <xdr:nvSpPr>
        <xdr:cNvPr id="467" name="土木費最大値テキスト">
          <a:extLst>
            <a:ext uri="{FF2B5EF4-FFF2-40B4-BE49-F238E27FC236}">
              <a16:creationId xmlns:a16="http://schemas.microsoft.com/office/drawing/2014/main" id="{00000000-0008-0000-0700-0000D3010000}"/>
            </a:ext>
          </a:extLst>
        </xdr:cNvPr>
        <xdr:cNvSpPr txBox="1"/>
      </xdr:nvSpPr>
      <xdr:spPr>
        <a:xfrm>
          <a:off x="10528300" y="1530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166,604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95847</xdr:rowOff>
    </xdr:from>
    <xdr:to>
      <xdr:col>55</xdr:col>
      <xdr:colOff>88900</xdr:colOff>
      <xdr:row>90</xdr:row>
      <xdr:rowOff>95847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10388600" y="1552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39678</xdr:rowOff>
    </xdr:from>
    <xdr:to>
      <xdr:col>55</xdr:col>
      <xdr:colOff>0</xdr:colOff>
      <xdr:row>97</xdr:row>
      <xdr:rowOff>44507</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9639300" y="16670328"/>
          <a:ext cx="838200" cy="4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23680</xdr:rowOff>
    </xdr:from>
    <xdr:ext cx="534377" cy="259045"/>
    <xdr:sp macro="" textlink="">
      <xdr:nvSpPr>
        <xdr:cNvPr id="470" name="土木費平均値テキスト">
          <a:extLst>
            <a:ext uri="{FF2B5EF4-FFF2-40B4-BE49-F238E27FC236}">
              <a16:creationId xmlns:a16="http://schemas.microsoft.com/office/drawing/2014/main" id="{00000000-0008-0000-0700-0000D6010000}"/>
            </a:ext>
          </a:extLst>
        </xdr:cNvPr>
        <xdr:cNvSpPr txBox="1"/>
      </xdr:nvSpPr>
      <xdr:spPr>
        <a:xfrm>
          <a:off x="10528300" y="16311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803</xdr:rowOff>
    </xdr:from>
    <xdr:to>
      <xdr:col>55</xdr:col>
      <xdr:colOff>50800</xdr:colOff>
      <xdr:row>96</xdr:row>
      <xdr:rowOff>102403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10426700" y="16460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35544</xdr:rowOff>
    </xdr:from>
    <xdr:to>
      <xdr:col>50</xdr:col>
      <xdr:colOff>114300</xdr:colOff>
      <xdr:row>97</xdr:row>
      <xdr:rowOff>39678</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8750300" y="16666194"/>
          <a:ext cx="889000" cy="4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156460</xdr:rowOff>
    </xdr:from>
    <xdr:to>
      <xdr:col>50</xdr:col>
      <xdr:colOff>165100</xdr:colOff>
      <xdr:row>96</xdr:row>
      <xdr:rowOff>86610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9588500" y="1644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103137</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72111" y="1621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11464</xdr:rowOff>
    </xdr:from>
    <xdr:to>
      <xdr:col>45</xdr:col>
      <xdr:colOff>177800</xdr:colOff>
      <xdr:row>97</xdr:row>
      <xdr:rowOff>35544</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a:off x="7861300" y="16642114"/>
          <a:ext cx="889000" cy="24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35083</xdr:rowOff>
    </xdr:from>
    <xdr:to>
      <xdr:col>46</xdr:col>
      <xdr:colOff>38100</xdr:colOff>
      <xdr:row>96</xdr:row>
      <xdr:rowOff>136683</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8699500" y="1649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153210</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26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11464</xdr:rowOff>
    </xdr:from>
    <xdr:to>
      <xdr:col>41</xdr:col>
      <xdr:colOff>50800</xdr:colOff>
      <xdr:row>97</xdr:row>
      <xdr:rowOff>53680</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flipV="1">
          <a:off x="6972300" y="16642114"/>
          <a:ext cx="889000" cy="42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85213</xdr:rowOff>
    </xdr:from>
    <xdr:to>
      <xdr:col>41</xdr:col>
      <xdr:colOff>101600</xdr:colOff>
      <xdr:row>97</xdr:row>
      <xdr:rowOff>15363</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78105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31890</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31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75622</xdr:rowOff>
    </xdr:from>
    <xdr:to>
      <xdr:col>36</xdr:col>
      <xdr:colOff>165100</xdr:colOff>
      <xdr:row>97</xdr:row>
      <xdr:rowOff>5772</xdr:rowOff>
    </xdr:to>
    <xdr:sp macro="" textlink="">
      <xdr:nvSpPr>
        <xdr:cNvPr id="481" name="フローチャート: 判断 480">
          <a:extLst>
            <a:ext uri="{FF2B5EF4-FFF2-40B4-BE49-F238E27FC236}">
              <a16:creationId xmlns:a16="http://schemas.microsoft.com/office/drawing/2014/main" id="{00000000-0008-0000-0700-0000E1010000}"/>
            </a:ext>
          </a:extLst>
        </xdr:cNvPr>
        <xdr:cNvSpPr/>
      </xdr:nvSpPr>
      <xdr:spPr>
        <a:xfrm>
          <a:off x="6921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22299</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31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165157</xdr:rowOff>
    </xdr:from>
    <xdr:to>
      <xdr:col>55</xdr:col>
      <xdr:colOff>50800</xdr:colOff>
      <xdr:row>97</xdr:row>
      <xdr:rowOff>95307</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10426700" y="166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143584</xdr:rowOff>
    </xdr:from>
    <xdr:ext cx="534377" cy="259045"/>
    <xdr:sp macro="" textlink="">
      <xdr:nvSpPr>
        <xdr:cNvPr id="489" name="土木費該当値テキスト">
          <a:extLst>
            <a:ext uri="{FF2B5EF4-FFF2-40B4-BE49-F238E27FC236}">
              <a16:creationId xmlns:a16="http://schemas.microsoft.com/office/drawing/2014/main" id="{00000000-0008-0000-0700-0000E9010000}"/>
            </a:ext>
          </a:extLst>
        </xdr:cNvPr>
        <xdr:cNvSpPr txBox="1"/>
      </xdr:nvSpPr>
      <xdr:spPr>
        <a:xfrm>
          <a:off x="10528300" y="16602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160328</xdr:rowOff>
    </xdr:from>
    <xdr:to>
      <xdr:col>50</xdr:col>
      <xdr:colOff>165100</xdr:colOff>
      <xdr:row>97</xdr:row>
      <xdr:rowOff>90478</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9588500" y="1661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81605</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9372111" y="1671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156194</xdr:rowOff>
    </xdr:from>
    <xdr:to>
      <xdr:col>46</xdr:col>
      <xdr:colOff>38100</xdr:colOff>
      <xdr:row>97</xdr:row>
      <xdr:rowOff>86344</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8699500" y="1661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77471</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8483111" y="1670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132114</xdr:rowOff>
    </xdr:from>
    <xdr:to>
      <xdr:col>41</xdr:col>
      <xdr:colOff>101600</xdr:colOff>
      <xdr:row>97</xdr:row>
      <xdr:rowOff>62264</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7810500" y="1659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53391</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7594111" y="1668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2880</xdr:rowOff>
    </xdr:from>
    <xdr:to>
      <xdr:col>36</xdr:col>
      <xdr:colOff>165100</xdr:colOff>
      <xdr:row>97</xdr:row>
      <xdr:rowOff>104480</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6921500" y="1663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95607</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6705111" y="1672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a:extLst>
            <a:ext uri="{FF2B5EF4-FFF2-40B4-BE49-F238E27FC236}">
              <a16:creationId xmlns:a16="http://schemas.microsoft.com/office/drawing/2014/main" id="{00000000-0008-0000-07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32848</xdr:rowOff>
    </xdr:from>
    <xdr:to>
      <xdr:col>85</xdr:col>
      <xdr:colOff>126364</xdr:colOff>
      <xdr:row>38</xdr:row>
      <xdr:rowOff>16104</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6317595" y="5347798"/>
          <a:ext cx="1269" cy="11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19931</xdr:rowOff>
    </xdr:from>
    <xdr:ext cx="534377" cy="259045"/>
    <xdr:sp macro="" textlink="">
      <xdr:nvSpPr>
        <xdr:cNvPr id="522" name="消防費最小値テキスト">
          <a:extLst>
            <a:ext uri="{FF2B5EF4-FFF2-40B4-BE49-F238E27FC236}">
              <a16:creationId xmlns:a16="http://schemas.microsoft.com/office/drawing/2014/main" id="{00000000-0008-0000-0700-00000A020000}"/>
            </a:ext>
          </a:extLst>
        </xdr:cNvPr>
        <xdr:cNvSpPr txBox="1"/>
      </xdr:nvSpPr>
      <xdr:spPr>
        <a:xfrm>
          <a:off x="16370300" y="653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16104</xdr:rowOff>
    </xdr:from>
    <xdr:to>
      <xdr:col>86</xdr:col>
      <xdr:colOff>25400</xdr:colOff>
      <xdr:row>38</xdr:row>
      <xdr:rowOff>16104</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653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150975</xdr:rowOff>
    </xdr:from>
    <xdr:ext cx="534377" cy="259045"/>
    <xdr:sp macro="" textlink="">
      <xdr:nvSpPr>
        <xdr:cNvPr id="524" name="消防費最大値テキスト">
          <a:extLst>
            <a:ext uri="{FF2B5EF4-FFF2-40B4-BE49-F238E27FC236}">
              <a16:creationId xmlns:a16="http://schemas.microsoft.com/office/drawing/2014/main" id="{00000000-0008-0000-0700-00000C020000}"/>
            </a:ext>
          </a:extLst>
        </xdr:cNvPr>
        <xdr:cNvSpPr txBox="1"/>
      </xdr:nvSpPr>
      <xdr:spPr>
        <a:xfrm>
          <a:off x="16370300" y="51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32848</xdr:rowOff>
    </xdr:from>
    <xdr:to>
      <xdr:col>86</xdr:col>
      <xdr:colOff>25400</xdr:colOff>
      <xdr:row>31</xdr:row>
      <xdr:rowOff>32848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5347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42507</xdr:rowOff>
    </xdr:from>
    <xdr:to>
      <xdr:col>85</xdr:col>
      <xdr:colOff>127000</xdr:colOff>
      <xdr:row>36</xdr:row>
      <xdr:rowOff>58966</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5481300" y="6214707"/>
          <a:ext cx="8382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162367</xdr:rowOff>
    </xdr:from>
    <xdr:ext cx="534377" cy="259045"/>
    <xdr:sp macro="" textlink="">
      <xdr:nvSpPr>
        <xdr:cNvPr id="527" name="消防費平均値テキスト">
          <a:extLst>
            <a:ext uri="{FF2B5EF4-FFF2-40B4-BE49-F238E27FC236}">
              <a16:creationId xmlns:a16="http://schemas.microsoft.com/office/drawing/2014/main" id="{00000000-0008-0000-0700-00000F020000}"/>
            </a:ext>
          </a:extLst>
        </xdr:cNvPr>
        <xdr:cNvSpPr txBox="1"/>
      </xdr:nvSpPr>
      <xdr:spPr>
        <a:xfrm>
          <a:off x="16370300" y="6163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12490</xdr:rowOff>
    </xdr:from>
    <xdr:to>
      <xdr:col>85</xdr:col>
      <xdr:colOff>177800</xdr:colOff>
      <xdr:row>36</xdr:row>
      <xdr:rowOff>114090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6268700" y="61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42507</xdr:rowOff>
    </xdr:from>
    <xdr:to>
      <xdr:col>81</xdr:col>
      <xdr:colOff>50800</xdr:colOff>
      <xdr:row>36</xdr:row>
      <xdr:rowOff>94704</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4592300" y="6214707"/>
          <a:ext cx="889000" cy="5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166967</xdr:rowOff>
    </xdr:from>
    <xdr:to>
      <xdr:col>81</xdr:col>
      <xdr:colOff>101600</xdr:colOff>
      <xdr:row>36</xdr:row>
      <xdr:rowOff>97117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54305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88244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626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62833</xdr:rowOff>
    </xdr:from>
    <xdr:to>
      <xdr:col>76</xdr:col>
      <xdr:colOff>114300</xdr:colOff>
      <xdr:row>36</xdr:row>
      <xdr:rowOff>94704</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3703300" y="6063583"/>
          <a:ext cx="889000" cy="203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156737</xdr:rowOff>
    </xdr:from>
    <xdr:to>
      <xdr:col>76</xdr:col>
      <xdr:colOff>165100</xdr:colOff>
      <xdr:row>36</xdr:row>
      <xdr:rowOff>86887</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4541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103414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593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62833</xdr:rowOff>
    </xdr:from>
    <xdr:to>
      <xdr:col>71</xdr:col>
      <xdr:colOff>177800</xdr:colOff>
      <xdr:row>35</xdr:row>
      <xdr:rowOff>114478</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flipV="1">
          <a:off x="12814300" y="6063583"/>
          <a:ext cx="889000" cy="51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33388</xdr:rowOff>
    </xdr:from>
    <xdr:to>
      <xdr:col>72</xdr:col>
      <xdr:colOff>38100</xdr:colOff>
      <xdr:row>36</xdr:row>
      <xdr:rowOff>134988</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3652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126115</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29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37274</xdr:rowOff>
    </xdr:from>
    <xdr:to>
      <xdr:col>67</xdr:col>
      <xdr:colOff>101600</xdr:colOff>
      <xdr:row>36</xdr:row>
      <xdr:rowOff>138874</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2763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130001</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3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8166</xdr:rowOff>
    </xdr:from>
    <xdr:to>
      <xdr:col>85</xdr:col>
      <xdr:colOff>177800</xdr:colOff>
      <xdr:row>36</xdr:row>
      <xdr:rowOff>109766</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6268700" y="6180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31043</xdr:rowOff>
    </xdr:from>
    <xdr:ext cx="534377" cy="259045"/>
    <xdr:sp macro="" textlink="">
      <xdr:nvSpPr>
        <xdr:cNvPr id="546" name="消防費該当値テキスト">
          <a:extLst>
            <a:ext uri="{FF2B5EF4-FFF2-40B4-BE49-F238E27FC236}">
              <a16:creationId xmlns:a16="http://schemas.microsoft.com/office/drawing/2014/main" id="{00000000-0008-0000-0700-000022020000}"/>
            </a:ext>
          </a:extLst>
        </xdr:cNvPr>
        <xdr:cNvSpPr txBox="1"/>
      </xdr:nvSpPr>
      <xdr:spPr>
        <a:xfrm>
          <a:off x="16370300" y="603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163157</xdr:rowOff>
    </xdr:from>
    <xdr:to>
      <xdr:col>81</xdr:col>
      <xdr:colOff>101600</xdr:colOff>
      <xdr:row>36</xdr:row>
      <xdr:rowOff>93307</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5430500" y="6163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109834</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214111" y="593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43904</xdr:rowOff>
    </xdr:from>
    <xdr:to>
      <xdr:col>76</xdr:col>
      <xdr:colOff>165100</xdr:colOff>
      <xdr:row>36</xdr:row>
      <xdr:rowOff>145504</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4541500" y="621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136631</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325111" y="6308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12033</xdr:rowOff>
    </xdr:from>
    <xdr:to>
      <xdr:col>72</xdr:col>
      <xdr:colOff>38100</xdr:colOff>
      <xdr:row>35</xdr:row>
      <xdr:rowOff>113633</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3652500" y="601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130160</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3436111" y="578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63678</xdr:rowOff>
    </xdr:from>
    <xdr:to>
      <xdr:col>67</xdr:col>
      <xdr:colOff>101600</xdr:colOff>
      <xdr:row>35</xdr:row>
      <xdr:rowOff>165278</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2763500" y="606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10355</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547111" y="5839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a:extLst>
            <a:ext uri="{FF2B5EF4-FFF2-40B4-BE49-F238E27FC236}">
              <a16:creationId xmlns:a16="http://schemas.microsoft.com/office/drawing/2014/main" id="{00000000-0008-0000-0700-00004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62395</xdr:rowOff>
    </xdr:from>
    <xdr:to>
      <xdr:col>85</xdr:col>
      <xdr:colOff>126364</xdr:colOff>
      <xdr:row>59</xdr:row>
      <xdr:rowOff>72301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6317595" y="8634895"/>
          <a:ext cx="1269" cy="155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76128</xdr:rowOff>
    </xdr:from>
    <xdr:ext cx="534377" cy="259045"/>
    <xdr:sp macro="" textlink="">
      <xdr:nvSpPr>
        <xdr:cNvPr id="580" name="教育費最小値テキスト">
          <a:extLst>
            <a:ext uri="{FF2B5EF4-FFF2-40B4-BE49-F238E27FC236}">
              <a16:creationId xmlns:a16="http://schemas.microsoft.com/office/drawing/2014/main" id="{00000000-0008-0000-0700-000044020000}"/>
            </a:ext>
          </a:extLst>
        </xdr:cNvPr>
        <xdr:cNvSpPr txBox="1"/>
      </xdr:nvSpPr>
      <xdr:spPr>
        <a:xfrm>
          <a:off x="16370300" y="1019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72301</xdr:rowOff>
    </xdr:from>
    <xdr:to>
      <xdr:col>86</xdr:col>
      <xdr:colOff>25400</xdr:colOff>
      <xdr:row>59</xdr:row>
      <xdr:rowOff>72301</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1018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9072</xdr:rowOff>
    </xdr:from>
    <xdr:ext cx="599010" cy="259045"/>
    <xdr:sp macro="" textlink="">
      <xdr:nvSpPr>
        <xdr:cNvPr id="582" name="教育費最大値テキスト">
          <a:extLst>
            <a:ext uri="{FF2B5EF4-FFF2-40B4-BE49-F238E27FC236}">
              <a16:creationId xmlns:a16="http://schemas.microsoft.com/office/drawing/2014/main" id="{00000000-0008-0000-0700-000046020000}"/>
            </a:ext>
          </a:extLst>
        </xdr:cNvPr>
        <xdr:cNvSpPr txBox="1"/>
      </xdr:nvSpPr>
      <xdr:spPr>
        <a:xfrm>
          <a:off x="16370300" y="8410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150,087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62395</xdr:rowOff>
    </xdr:from>
    <xdr:to>
      <xdr:col>86</xdr:col>
      <xdr:colOff>25400</xdr:colOff>
      <xdr:row>50</xdr:row>
      <xdr:rowOff>62395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8634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65215</xdr:rowOff>
    </xdr:from>
    <xdr:to>
      <xdr:col>85</xdr:col>
      <xdr:colOff>127000</xdr:colOff>
      <xdr:row>55</xdr:row>
      <xdr:rowOff>32906</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5481300" y="9152065"/>
          <a:ext cx="838200" cy="310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51160</xdr:rowOff>
    </xdr:from>
    <xdr:ext cx="534377" cy="259045"/>
    <xdr:sp macro="" textlink="">
      <xdr:nvSpPr>
        <xdr:cNvPr id="585" name="教育費平均値テキスト">
          <a:extLst>
            <a:ext uri="{FF2B5EF4-FFF2-40B4-BE49-F238E27FC236}">
              <a16:creationId xmlns:a16="http://schemas.microsoft.com/office/drawing/2014/main" id="{00000000-0008-0000-0700-000049020000}"/>
            </a:ext>
          </a:extLst>
        </xdr:cNvPr>
        <xdr:cNvSpPr txBox="1"/>
      </xdr:nvSpPr>
      <xdr:spPr>
        <a:xfrm>
          <a:off x="16370300" y="9652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72733</xdr:rowOff>
    </xdr:from>
    <xdr:to>
      <xdr:col>85</xdr:col>
      <xdr:colOff>177800</xdr:colOff>
      <xdr:row>57</xdr:row>
      <xdr:rowOff>2883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6268700" y="96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32906</xdr:rowOff>
    </xdr:from>
    <xdr:to>
      <xdr:col>81</xdr:col>
      <xdr:colOff>50800</xdr:colOff>
      <xdr:row>55</xdr:row>
      <xdr:rowOff>142977</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4592300" y="9462656"/>
          <a:ext cx="889000" cy="110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53708</xdr:rowOff>
    </xdr:from>
    <xdr:to>
      <xdr:col>81</xdr:col>
      <xdr:colOff>101600</xdr:colOff>
      <xdr:row>56</xdr:row>
      <xdr:rowOff>155308</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5430500" y="96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146435</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74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90704</xdr:rowOff>
    </xdr:from>
    <xdr:to>
      <xdr:col>76</xdr:col>
      <xdr:colOff>114300</xdr:colOff>
      <xdr:row>55</xdr:row>
      <xdr:rowOff>142977</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3703300" y="9349004"/>
          <a:ext cx="889000" cy="22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161074</xdr:rowOff>
    </xdr:from>
    <xdr:to>
      <xdr:col>76</xdr:col>
      <xdr:colOff>165100</xdr:colOff>
      <xdr:row>56</xdr:row>
      <xdr:rowOff>91224</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4541500" y="95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82351</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325111" y="968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90704</xdr:rowOff>
    </xdr:from>
    <xdr:to>
      <xdr:col>71</xdr:col>
      <xdr:colOff>177800</xdr:colOff>
      <xdr:row>56</xdr:row>
      <xdr:rowOff>67437</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2814300" y="9349004"/>
          <a:ext cx="889000" cy="319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42659</xdr:rowOff>
    </xdr:from>
    <xdr:to>
      <xdr:col>72</xdr:col>
      <xdr:colOff>38100</xdr:colOff>
      <xdr:row>56</xdr:row>
      <xdr:rowOff>144259</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3652500" y="964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135386</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73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128918</xdr:rowOff>
    </xdr:from>
    <xdr:to>
      <xdr:col>67</xdr:col>
      <xdr:colOff>101600</xdr:colOff>
      <xdr:row>57</xdr:row>
      <xdr:rowOff>59068</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2763500" y="973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50195</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982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14415</xdr:rowOff>
    </xdr:from>
    <xdr:to>
      <xdr:col>85</xdr:col>
      <xdr:colOff>177800</xdr:colOff>
      <xdr:row>53</xdr:row>
      <xdr:rowOff>116015</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6268700" y="910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37292</xdr:rowOff>
    </xdr:from>
    <xdr:ext cx="599010" cy="259045"/>
    <xdr:sp macro="" textlink="">
      <xdr:nvSpPr>
        <xdr:cNvPr id="604" name="教育費該当値テキスト">
          <a:extLst>
            <a:ext uri="{FF2B5EF4-FFF2-40B4-BE49-F238E27FC236}">
              <a16:creationId xmlns:a16="http://schemas.microsoft.com/office/drawing/2014/main" id="{00000000-0008-0000-0700-00005C020000}"/>
            </a:ext>
          </a:extLst>
        </xdr:cNvPr>
        <xdr:cNvSpPr txBox="1"/>
      </xdr:nvSpPr>
      <xdr:spPr>
        <a:xfrm>
          <a:off x="16370300" y="8952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153556</xdr:rowOff>
    </xdr:from>
    <xdr:to>
      <xdr:col>81</xdr:col>
      <xdr:colOff>101600</xdr:colOff>
      <xdr:row>55</xdr:row>
      <xdr:rowOff>83706</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5430500" y="941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100233</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14111" y="918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92177</xdr:rowOff>
    </xdr:from>
    <xdr:to>
      <xdr:col>76</xdr:col>
      <xdr:colOff>165100</xdr:colOff>
      <xdr:row>56</xdr:row>
      <xdr:rowOff>22327</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4541500" y="952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38854</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4325111" y="9297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39904</xdr:rowOff>
    </xdr:from>
    <xdr:to>
      <xdr:col>72</xdr:col>
      <xdr:colOff>38100</xdr:colOff>
      <xdr:row>54</xdr:row>
      <xdr:rowOff>141504</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3652500" y="929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158031</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3436111" y="907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16637</xdr:rowOff>
    </xdr:from>
    <xdr:to>
      <xdr:col>67</xdr:col>
      <xdr:colOff>101600</xdr:colOff>
      <xdr:row>56</xdr:row>
      <xdr:rowOff>118237</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2763500" y="961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134764</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547111" y="939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a:extLst>
            <a:ext uri="{FF2B5EF4-FFF2-40B4-BE49-F238E27FC236}">
              <a16:creationId xmlns:a16="http://schemas.microsoft.com/office/drawing/2014/main" id="{00000000-0008-0000-0700-00007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29874</xdr:rowOff>
    </xdr:from>
    <xdr:to>
      <xdr:col>85</xdr:col>
      <xdr:colOff>126364</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6317595" y="12202824"/>
          <a:ext cx="1269" cy="144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9" name="災害復旧費最小値テキスト">
          <a:extLst>
            <a:ext uri="{FF2B5EF4-FFF2-40B4-BE49-F238E27FC236}">
              <a16:creationId xmlns:a16="http://schemas.microsoft.com/office/drawing/2014/main" id="{00000000-0008-0000-0700-00007F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148001</xdr:rowOff>
    </xdr:from>
    <xdr:ext cx="534377" cy="259045"/>
    <xdr:sp macro="" textlink="">
      <xdr:nvSpPr>
        <xdr:cNvPr id="641" name="災害復旧費最大値テキスト">
          <a:extLst>
            <a:ext uri="{FF2B5EF4-FFF2-40B4-BE49-F238E27FC236}">
              <a16:creationId xmlns:a16="http://schemas.microsoft.com/office/drawing/2014/main" id="{00000000-0008-0000-0700-000081020000}"/>
            </a:ext>
          </a:extLst>
        </xdr:cNvPr>
        <xdr:cNvSpPr txBox="1"/>
      </xdr:nvSpPr>
      <xdr:spPr>
        <a:xfrm>
          <a:off x="16370300" y="1197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29874</xdr:rowOff>
    </xdr:from>
    <xdr:to>
      <xdr:col>86</xdr:col>
      <xdr:colOff>25400</xdr:colOff>
      <xdr:row>71</xdr:row>
      <xdr:rowOff>29874</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6230600" y="1220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118441</xdr:rowOff>
    </xdr:from>
    <xdr:to>
      <xdr:col>85</xdr:col>
      <xdr:colOff>127000</xdr:colOff>
      <xdr:row>79</xdr:row>
      <xdr:rowOff>48228</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5481300" y="13491541"/>
          <a:ext cx="8382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97947</xdr:rowOff>
    </xdr:from>
    <xdr:ext cx="469744" cy="259045"/>
    <xdr:sp macro="" textlink="">
      <xdr:nvSpPr>
        <xdr:cNvPr id="644" name="災害復旧費平均値テキスト">
          <a:extLst>
            <a:ext uri="{FF2B5EF4-FFF2-40B4-BE49-F238E27FC236}">
              <a16:creationId xmlns:a16="http://schemas.microsoft.com/office/drawing/2014/main" id="{00000000-0008-0000-0700-000084020000}"/>
            </a:ext>
          </a:extLst>
        </xdr:cNvPr>
        <xdr:cNvSpPr txBox="1"/>
      </xdr:nvSpPr>
      <xdr:spPr>
        <a:xfrm>
          <a:off x="16370300" y="13299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75070</xdr:rowOff>
    </xdr:from>
    <xdr:to>
      <xdr:col>85</xdr:col>
      <xdr:colOff>177800</xdr:colOff>
      <xdr:row>79</xdr:row>
      <xdr:rowOff>5220</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6268700" y="134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89849</xdr:rowOff>
    </xdr:from>
    <xdr:to>
      <xdr:col>81</xdr:col>
      <xdr:colOff>50800</xdr:colOff>
      <xdr:row>78</xdr:row>
      <xdr:rowOff>118441</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4592300" y="13462949"/>
          <a:ext cx="889000" cy="28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55198</xdr:rowOff>
    </xdr:from>
    <xdr:to>
      <xdr:col>81</xdr:col>
      <xdr:colOff>101600</xdr:colOff>
      <xdr:row>78</xdr:row>
      <xdr:rowOff>156798</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5430500" y="1342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1875</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14111" y="1320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89849</xdr:rowOff>
    </xdr:from>
    <xdr:to>
      <xdr:col>76</xdr:col>
      <xdr:colOff>114300</xdr:colOff>
      <xdr:row>79</xdr:row>
      <xdr:rowOff>2001</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flipV="1">
          <a:off x="13703300" y="13462949"/>
          <a:ext cx="889000" cy="8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69143</xdr:rowOff>
    </xdr:from>
    <xdr:to>
      <xdr:col>76</xdr:col>
      <xdr:colOff>165100</xdr:colOff>
      <xdr:row>78</xdr:row>
      <xdr:rowOff>170743</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4541500" y="1344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161870</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57428" y="1353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2001</xdr:rowOff>
    </xdr:from>
    <xdr:to>
      <xdr:col>71</xdr:col>
      <xdr:colOff>177800</xdr:colOff>
      <xdr:row>79</xdr:row>
      <xdr:rowOff>47036</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flipV="1">
          <a:off x="12814300" y="13546551"/>
          <a:ext cx="889000" cy="45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54333</xdr:rowOff>
    </xdr:from>
    <xdr:to>
      <xdr:col>72</xdr:col>
      <xdr:colOff>38100</xdr:colOff>
      <xdr:row>78</xdr:row>
      <xdr:rowOff>155933</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36525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1010</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36111" y="1320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70776</xdr:rowOff>
    </xdr:from>
    <xdr:to>
      <xdr:col>67</xdr:col>
      <xdr:colOff>101600</xdr:colOff>
      <xdr:row>79</xdr:row>
      <xdr:rowOff>926</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2763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17453</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79428" y="1321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168878</xdr:rowOff>
    </xdr:from>
    <xdr:to>
      <xdr:col>85</xdr:col>
      <xdr:colOff>177800</xdr:colOff>
      <xdr:row>79</xdr:row>
      <xdr:rowOff>99028</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6268700" y="1354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83805</xdr:rowOff>
    </xdr:from>
    <xdr:ext cx="469744" cy="259045"/>
    <xdr:sp macro="" textlink="">
      <xdr:nvSpPr>
        <xdr:cNvPr id="663" name="災害復旧費該当値テキスト">
          <a:extLst>
            <a:ext uri="{FF2B5EF4-FFF2-40B4-BE49-F238E27FC236}">
              <a16:creationId xmlns:a16="http://schemas.microsoft.com/office/drawing/2014/main" id="{00000000-0008-0000-0700-000097020000}"/>
            </a:ext>
          </a:extLst>
        </xdr:cNvPr>
        <xdr:cNvSpPr txBox="1"/>
      </xdr:nvSpPr>
      <xdr:spPr>
        <a:xfrm>
          <a:off x="16370300" y="1345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67641</xdr:rowOff>
    </xdr:from>
    <xdr:to>
      <xdr:col>81</xdr:col>
      <xdr:colOff>101600</xdr:colOff>
      <xdr:row>78</xdr:row>
      <xdr:rowOff>169241</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5430500" y="1344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160368</xdr:rowOff>
    </xdr:from>
    <xdr:ext cx="469744"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5246428" y="13533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39049</xdr:rowOff>
    </xdr:from>
    <xdr:to>
      <xdr:col>76</xdr:col>
      <xdr:colOff>165100</xdr:colOff>
      <xdr:row>78</xdr:row>
      <xdr:rowOff>140649</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4541500" y="1341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157176</xdr:rowOff>
    </xdr:from>
    <xdr:ext cx="534377"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4325111" y="13187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122651</xdr:rowOff>
    </xdr:from>
    <xdr:to>
      <xdr:col>72</xdr:col>
      <xdr:colOff>38100</xdr:colOff>
      <xdr:row>79</xdr:row>
      <xdr:rowOff>52801</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3652500" y="1349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43928</xdr:rowOff>
    </xdr:from>
    <xdr:ext cx="469744"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3468428" y="1358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167686</xdr:rowOff>
    </xdr:from>
    <xdr:to>
      <xdr:col>67</xdr:col>
      <xdr:colOff>101600</xdr:colOff>
      <xdr:row>79</xdr:row>
      <xdr:rowOff>97836</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2763500" y="1354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88963</xdr:rowOff>
    </xdr:from>
    <xdr:ext cx="469744"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579428" y="1363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a:extLst>
            <a:ext uri="{FF2B5EF4-FFF2-40B4-BE49-F238E27FC236}">
              <a16:creationId xmlns:a16="http://schemas.microsoft.com/office/drawing/2014/main" id="{00000000-0008-0000-0700-0000B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109120</xdr:rowOff>
    </xdr:from>
    <xdr:to>
      <xdr:col>85</xdr:col>
      <xdr:colOff>126364</xdr:colOff>
      <xdr:row>98</xdr:row>
      <xdr:rowOff>166325</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6317595" y="15368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170152</xdr:rowOff>
    </xdr:from>
    <xdr:ext cx="534377" cy="259045"/>
    <xdr:sp macro="" textlink="">
      <xdr:nvSpPr>
        <xdr:cNvPr id="698" name="公債費最小値テキスト">
          <a:extLst>
            <a:ext uri="{FF2B5EF4-FFF2-40B4-BE49-F238E27FC236}">
              <a16:creationId xmlns:a16="http://schemas.microsoft.com/office/drawing/2014/main" id="{00000000-0008-0000-0700-0000BA020000}"/>
            </a:ext>
          </a:extLst>
        </xdr:cNvPr>
        <xdr:cNvSpPr txBox="1"/>
      </xdr:nvSpPr>
      <xdr:spPr>
        <a:xfrm>
          <a:off x="16370300" y="1697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166325</xdr:rowOff>
    </xdr:from>
    <xdr:to>
      <xdr:col>86</xdr:col>
      <xdr:colOff>25400</xdr:colOff>
      <xdr:row>98</xdr:row>
      <xdr:rowOff>166325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696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55797</xdr:rowOff>
    </xdr:from>
    <xdr:ext cx="599010" cy="259045"/>
    <xdr:sp macro="" textlink="">
      <xdr:nvSpPr>
        <xdr:cNvPr id="700" name="公債費最大値テキスト">
          <a:extLst>
            <a:ext uri="{FF2B5EF4-FFF2-40B4-BE49-F238E27FC236}">
              <a16:creationId xmlns:a16="http://schemas.microsoft.com/office/drawing/2014/main" id="{00000000-0008-0000-0700-0000BC020000}"/>
            </a:ext>
          </a:extLst>
        </xdr:cNvPr>
        <xdr:cNvSpPr txBox="1"/>
      </xdr:nvSpPr>
      <xdr:spPr>
        <a:xfrm>
          <a:off x="16370300" y="151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521,864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109120</xdr:rowOff>
    </xdr:from>
    <xdr:to>
      <xdr:col>86</xdr:col>
      <xdr:colOff>25400</xdr:colOff>
      <xdr:row>89</xdr:row>
      <xdr:rowOff>109120</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6230600" y="1536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14630</xdr:rowOff>
    </xdr:from>
    <xdr:to>
      <xdr:col>85</xdr:col>
      <xdr:colOff>127000</xdr:colOff>
      <xdr:row>97</xdr:row>
      <xdr:rowOff>59449</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5481300" y="16645280"/>
          <a:ext cx="838200" cy="4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116127</xdr:rowOff>
    </xdr:from>
    <xdr:ext cx="534377" cy="259045"/>
    <xdr:sp macro="" textlink="">
      <xdr:nvSpPr>
        <xdr:cNvPr id="703" name="公債費平均値テキスト">
          <a:extLst>
            <a:ext uri="{FF2B5EF4-FFF2-40B4-BE49-F238E27FC236}">
              <a16:creationId xmlns:a16="http://schemas.microsoft.com/office/drawing/2014/main" id="{00000000-0008-0000-0700-0000BF020000}"/>
            </a:ext>
          </a:extLst>
        </xdr:cNvPr>
        <xdr:cNvSpPr txBox="1"/>
      </xdr:nvSpPr>
      <xdr:spPr>
        <a:xfrm>
          <a:off x="16370300" y="16746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137700</xdr:rowOff>
    </xdr:from>
    <xdr:to>
      <xdr:col>85</xdr:col>
      <xdr:colOff>177800</xdr:colOff>
      <xdr:row>98</xdr:row>
      <xdr:rowOff>67850</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6268700" y="167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59449</xdr:rowOff>
    </xdr:from>
    <xdr:to>
      <xdr:col>81</xdr:col>
      <xdr:colOff>50800</xdr:colOff>
      <xdr:row>97</xdr:row>
      <xdr:rowOff>99273</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4592300" y="16690099"/>
          <a:ext cx="889000" cy="39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145941</xdr:rowOff>
    </xdr:from>
    <xdr:to>
      <xdr:col>81</xdr:col>
      <xdr:colOff>101600</xdr:colOff>
      <xdr:row>98</xdr:row>
      <xdr:rowOff>76091</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54305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67218</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14111" y="1686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99273</xdr:rowOff>
    </xdr:from>
    <xdr:to>
      <xdr:col>76</xdr:col>
      <xdr:colOff>114300</xdr:colOff>
      <xdr:row>97</xdr:row>
      <xdr:rowOff>110396</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flipV="1">
          <a:off x="13703300" y="16729923"/>
          <a:ext cx="889000" cy="11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160686</xdr:rowOff>
    </xdr:from>
    <xdr:to>
      <xdr:col>76</xdr:col>
      <xdr:colOff>165100</xdr:colOff>
      <xdr:row>98</xdr:row>
      <xdr:rowOff>90836</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4541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81963</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88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110396</xdr:rowOff>
    </xdr:from>
    <xdr:to>
      <xdr:col>71</xdr:col>
      <xdr:colOff>177800</xdr:colOff>
      <xdr:row>97</xdr:row>
      <xdr:rowOff>119067</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flipV="1">
          <a:off x="12814300" y="16741046"/>
          <a:ext cx="889000" cy="8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165060</xdr:rowOff>
    </xdr:from>
    <xdr:to>
      <xdr:col>72</xdr:col>
      <xdr:colOff>38100</xdr:colOff>
      <xdr:row>98</xdr:row>
      <xdr:rowOff>95210</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3652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86337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888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162902</xdr:rowOff>
    </xdr:from>
    <xdr:to>
      <xdr:col>67</xdr:col>
      <xdr:colOff>101600</xdr:colOff>
      <xdr:row>98</xdr:row>
      <xdr:rowOff>93052</xdr:rowOff>
    </xdr:to>
    <xdr:sp macro="" textlink="">
      <xdr:nvSpPr>
        <xdr:cNvPr id="714" name="フローチャート: 判断 713">
          <a:extLst>
            <a:ext uri="{FF2B5EF4-FFF2-40B4-BE49-F238E27FC236}">
              <a16:creationId xmlns:a16="http://schemas.microsoft.com/office/drawing/2014/main" id="{00000000-0008-0000-0700-0000CA020000}"/>
            </a:ext>
          </a:extLst>
        </xdr:cNvPr>
        <xdr:cNvSpPr/>
      </xdr:nvSpPr>
      <xdr:spPr>
        <a:xfrm>
          <a:off x="12763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84179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135280</xdr:rowOff>
    </xdr:from>
    <xdr:to>
      <xdr:col>85</xdr:col>
      <xdr:colOff>177800</xdr:colOff>
      <xdr:row>97</xdr:row>
      <xdr:rowOff>65430</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6268700" y="1659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158157</xdr:rowOff>
    </xdr:from>
    <xdr:ext cx="599010" cy="259045"/>
    <xdr:sp macro="" textlink="">
      <xdr:nvSpPr>
        <xdr:cNvPr id="722" name="公債費該当値テキスト">
          <a:extLst>
            <a:ext uri="{FF2B5EF4-FFF2-40B4-BE49-F238E27FC236}">
              <a16:creationId xmlns:a16="http://schemas.microsoft.com/office/drawing/2014/main" id="{00000000-0008-0000-0700-0000D2020000}"/>
            </a:ext>
          </a:extLst>
        </xdr:cNvPr>
        <xdr:cNvSpPr txBox="1"/>
      </xdr:nvSpPr>
      <xdr:spPr>
        <a:xfrm>
          <a:off x="16370300" y="16445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8649</xdr:rowOff>
    </xdr:from>
    <xdr:to>
      <xdr:col>81</xdr:col>
      <xdr:colOff>101600</xdr:colOff>
      <xdr:row>97</xdr:row>
      <xdr:rowOff>110249</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5430500" y="1663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126776</xdr:rowOff>
    </xdr:from>
    <xdr:ext cx="599010"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5181795" y="16414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48473</xdr:rowOff>
    </xdr:from>
    <xdr:to>
      <xdr:col>76</xdr:col>
      <xdr:colOff>165100</xdr:colOff>
      <xdr:row>97</xdr:row>
      <xdr:rowOff>150073</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4541500" y="16679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166600</xdr:rowOff>
    </xdr:from>
    <xdr:ext cx="599010"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4292795" y="16454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59596</xdr:rowOff>
    </xdr:from>
    <xdr:to>
      <xdr:col>72</xdr:col>
      <xdr:colOff>38100</xdr:colOff>
      <xdr:row>97</xdr:row>
      <xdr:rowOff>161196</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3652500" y="1669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6273</xdr:rowOff>
    </xdr:from>
    <xdr:ext cx="599010"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3403795" y="16465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68267</xdr:rowOff>
    </xdr:from>
    <xdr:to>
      <xdr:col>67</xdr:col>
      <xdr:colOff>101600</xdr:colOff>
      <xdr:row>97</xdr:row>
      <xdr:rowOff>169867</xdr:rowOff>
    </xdr:to>
    <xdr:sp macro="" textlink="">
      <xdr:nvSpPr>
        <xdr:cNvPr id="729" name="楕円 728">
          <a:extLst>
            <a:ext uri="{FF2B5EF4-FFF2-40B4-BE49-F238E27FC236}">
              <a16:creationId xmlns:a16="http://schemas.microsoft.com/office/drawing/2014/main" id="{00000000-0008-0000-0700-0000D9020000}"/>
            </a:ext>
          </a:extLst>
        </xdr:cNvPr>
        <xdr:cNvSpPr/>
      </xdr:nvSpPr>
      <xdr:spPr>
        <a:xfrm>
          <a:off x="12763500" y="1669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14944</xdr:rowOff>
    </xdr:from>
    <xdr:ext cx="534377"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2547111" y="1647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a:extLst>
            <a:ext uri="{FF2B5EF4-FFF2-40B4-BE49-F238E27FC236}">
              <a16:creationId xmlns:a16="http://schemas.microsoft.com/office/drawing/2014/main" id="{00000000-0008-0000-0700-0000E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2906</xdr:rowOff>
    </xdr:from>
    <xdr:to>
      <xdr:col>116</xdr:col>
      <xdr:colOff>62864</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flipV="1">
          <a:off x="22159595" y="5146406"/>
          <a:ext cx="1269" cy="150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10167</xdr:rowOff>
    </xdr:from>
    <xdr:ext cx="249299" cy="259045"/>
    <xdr:sp macro="" textlink="">
      <xdr:nvSpPr>
        <xdr:cNvPr id="753" name="諸支出金最小値テキスト">
          <a:extLst>
            <a:ext uri="{FF2B5EF4-FFF2-40B4-BE49-F238E27FC236}">
              <a16:creationId xmlns:a16="http://schemas.microsoft.com/office/drawing/2014/main" id="{00000000-0008-0000-0700-0000F1020000}"/>
            </a:ext>
          </a:extLst>
        </xdr:cNvPr>
        <xdr:cNvSpPr txBox="1"/>
      </xdr:nvSpPr>
      <xdr:spPr>
        <a:xfrm>
          <a:off x="22212300" y="6696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121033</xdr:rowOff>
    </xdr:from>
    <xdr:ext cx="534377" cy="259045"/>
    <xdr:sp macro="" textlink="">
      <xdr:nvSpPr>
        <xdr:cNvPr id="755" name="諸支出金最大値テキスト">
          <a:extLst>
            <a:ext uri="{FF2B5EF4-FFF2-40B4-BE49-F238E27FC236}">
              <a16:creationId xmlns:a16="http://schemas.microsoft.com/office/drawing/2014/main" id="{00000000-0008-0000-0700-0000F3020000}"/>
            </a:ext>
          </a:extLst>
        </xdr:cNvPr>
        <xdr:cNvSpPr txBox="1"/>
      </xdr:nvSpPr>
      <xdr:spPr>
        <a:xfrm>
          <a:off x="22212300" y="492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2906</xdr:rowOff>
    </xdr:from>
    <xdr:to>
      <xdr:col>116</xdr:col>
      <xdr:colOff>152400</xdr:colOff>
      <xdr:row>30</xdr:row>
      <xdr:rowOff>2906</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2072600" y="514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127264</xdr:rowOff>
    </xdr:from>
    <xdr:to>
      <xdr:col>116</xdr:col>
      <xdr:colOff>63500</xdr:colOff>
      <xdr:row>38</xdr:row>
      <xdr:rowOff>135768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flipV="1">
          <a:off x="21323300" y="6642364"/>
          <a:ext cx="838200" cy="8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99067</xdr:rowOff>
    </xdr:from>
    <xdr:ext cx="378565" cy="259045"/>
    <xdr:sp macro="" textlink="">
      <xdr:nvSpPr>
        <xdr:cNvPr id="758" name="諸支出金平均値テキスト">
          <a:extLst>
            <a:ext uri="{FF2B5EF4-FFF2-40B4-BE49-F238E27FC236}">
              <a16:creationId xmlns:a16="http://schemas.microsoft.com/office/drawing/2014/main" id="{00000000-0008-0000-0700-0000F6020000}"/>
            </a:ext>
          </a:extLst>
        </xdr:cNvPr>
        <xdr:cNvSpPr txBox="1"/>
      </xdr:nvSpPr>
      <xdr:spPr>
        <a:xfrm>
          <a:off x="22212300" y="64427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76190</xdr:rowOff>
    </xdr:from>
    <xdr:to>
      <xdr:col>116</xdr:col>
      <xdr:colOff>114300</xdr:colOff>
      <xdr:row>39</xdr:row>
      <xdr:rowOff>6340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2110700" y="659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133939</xdr:rowOff>
    </xdr:from>
    <xdr:to>
      <xdr:col>111</xdr:col>
      <xdr:colOff>177800</xdr:colOff>
      <xdr:row>38</xdr:row>
      <xdr:rowOff>135768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0434300" y="6649039"/>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83322</xdr:rowOff>
    </xdr:from>
    <xdr:to>
      <xdr:col>112</xdr:col>
      <xdr:colOff>38100</xdr:colOff>
      <xdr:row>39</xdr:row>
      <xdr:rowOff>13472</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1272500" y="65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29999</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66333" y="6373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133939</xdr:rowOff>
    </xdr:from>
    <xdr:to>
      <xdr:col>107</xdr:col>
      <xdr:colOff>50800</xdr:colOff>
      <xdr:row>38</xdr:row>
      <xdr:rowOff>135220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flipV="1">
          <a:off x="19545300" y="6649039"/>
          <a:ext cx="889000" cy="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76556</xdr:rowOff>
    </xdr:from>
    <xdr:to>
      <xdr:col>107</xdr:col>
      <xdr:colOff>101600</xdr:colOff>
      <xdr:row>39</xdr:row>
      <xdr:rowOff>6706</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03835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23233</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5017" y="6366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135220</xdr:rowOff>
    </xdr:from>
    <xdr:to>
      <xdr:col>102</xdr:col>
      <xdr:colOff>114300</xdr:colOff>
      <xdr:row>38</xdr:row>
      <xdr:rowOff>137780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flipV="1">
          <a:off x="18656300" y="6650320"/>
          <a:ext cx="889000" cy="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77927</xdr:rowOff>
    </xdr:from>
    <xdr:to>
      <xdr:col>102</xdr:col>
      <xdr:colOff>165100</xdr:colOff>
      <xdr:row>39</xdr:row>
      <xdr:rowOff>8077</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9494500" y="65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24604</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6017" y="6368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74178</xdr:rowOff>
    </xdr:from>
    <xdr:to>
      <xdr:col>98</xdr:col>
      <xdr:colOff>38100</xdr:colOff>
      <xdr:row>39</xdr:row>
      <xdr:rowOff>4328</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18605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20855</xdr:rowOff>
    </xdr:from>
    <xdr:ext cx="378565"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7017" y="636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76464</xdr:rowOff>
    </xdr:from>
    <xdr:to>
      <xdr:col>116</xdr:col>
      <xdr:colOff>114300</xdr:colOff>
      <xdr:row>39</xdr:row>
      <xdr:rowOff>6614</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2110700" y="659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54617</xdr:rowOff>
    </xdr:from>
    <xdr:ext cx="378565" cy="259045"/>
    <xdr:sp macro="" textlink="">
      <xdr:nvSpPr>
        <xdr:cNvPr id="777" name="諸支出金該当値テキスト">
          <a:extLst>
            <a:ext uri="{FF2B5EF4-FFF2-40B4-BE49-F238E27FC236}">
              <a16:creationId xmlns:a16="http://schemas.microsoft.com/office/drawing/2014/main" id="{00000000-0008-0000-0700-000009030000}"/>
            </a:ext>
          </a:extLst>
        </xdr:cNvPr>
        <xdr:cNvSpPr txBox="1"/>
      </xdr:nvSpPr>
      <xdr:spPr>
        <a:xfrm>
          <a:off x="22212300" y="6569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84968</xdr:rowOff>
    </xdr:from>
    <xdr:to>
      <xdr:col>112</xdr:col>
      <xdr:colOff>38100</xdr:colOff>
      <xdr:row>39</xdr:row>
      <xdr:rowOff>15118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1272500" y="660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6245</xdr:rowOff>
    </xdr:from>
    <xdr:ext cx="313932"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166333" y="66927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83139</xdr:rowOff>
    </xdr:from>
    <xdr:to>
      <xdr:col>107</xdr:col>
      <xdr:colOff>101600</xdr:colOff>
      <xdr:row>39</xdr:row>
      <xdr:rowOff>13289</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20383500" y="659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4416</xdr:rowOff>
    </xdr:from>
    <xdr:ext cx="313932"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277333" y="66909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84420</xdr:rowOff>
    </xdr:from>
    <xdr:to>
      <xdr:col>102</xdr:col>
      <xdr:colOff>165100</xdr:colOff>
      <xdr:row>39</xdr:row>
      <xdr:rowOff>14570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9494500" y="659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5697</xdr:rowOff>
    </xdr:from>
    <xdr:ext cx="313932"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9388333" y="66922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86980</xdr:rowOff>
    </xdr:from>
    <xdr:to>
      <xdr:col>98</xdr:col>
      <xdr:colOff>38100</xdr:colOff>
      <xdr:row>39</xdr:row>
      <xdr:rowOff>17130</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18605500" y="660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8257</xdr:rowOff>
    </xdr:from>
    <xdr:ext cx="313932"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499333" y="66948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21970</xdr:rowOff>
    </xdr:from>
    <xdr:ext cx="46717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0" name="前年度繰上充用金グラフ枠">
          <a:extLst>
            <a:ext uri="{FF2B5EF4-FFF2-40B4-BE49-F238E27FC236}">
              <a16:creationId xmlns:a16="http://schemas.microsoft.com/office/drawing/2014/main" id="{00000000-0008-0000-0700-00002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88428</xdr:rowOff>
    </xdr:from>
    <xdr:to>
      <xdr:col>116</xdr:col>
      <xdr:colOff>62864</xdr:colOff>
      <xdr:row>59</xdr:row>
      <xdr:rowOff>98878</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flipV="1">
          <a:off x="22159595" y="8660928"/>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145831</xdr:rowOff>
    </xdr:from>
    <xdr:ext cx="249299" cy="259045"/>
    <xdr:sp macro="" textlink="">
      <xdr:nvSpPr>
        <xdr:cNvPr id="812" name="前年度繰上充用金最小値テキスト">
          <a:extLst>
            <a:ext uri="{FF2B5EF4-FFF2-40B4-BE49-F238E27FC236}">
              <a16:creationId xmlns:a16="http://schemas.microsoft.com/office/drawing/2014/main" id="{00000000-0008-0000-0700-00002C030000}"/>
            </a:ext>
          </a:extLst>
        </xdr:cNvPr>
        <xdr:cNvSpPr txBox="1"/>
      </xdr:nvSpPr>
      <xdr:spPr>
        <a:xfrm>
          <a:off x="22212300" y="10261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35105</xdr:rowOff>
    </xdr:from>
    <xdr:ext cx="469744" cy="259045"/>
    <xdr:sp macro="" textlink="">
      <xdr:nvSpPr>
        <xdr:cNvPr id="814" name="前年度繰上充用金最大値テキスト">
          <a:extLst>
            <a:ext uri="{FF2B5EF4-FFF2-40B4-BE49-F238E27FC236}">
              <a16:creationId xmlns:a16="http://schemas.microsoft.com/office/drawing/2014/main" id="{00000000-0008-0000-0700-00002E030000}"/>
            </a:ext>
          </a:extLst>
        </xdr:cNvPr>
        <xdr:cNvSpPr txBox="1"/>
      </xdr:nvSpPr>
      <xdr:spPr>
        <a:xfrm>
          <a:off x="22212300" y="843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88428</xdr:rowOff>
    </xdr:from>
    <xdr:to>
      <xdr:col>116</xdr:col>
      <xdr:colOff>152400</xdr:colOff>
      <xdr:row>50</xdr:row>
      <xdr:rowOff>88428</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22072600" y="866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63282</xdr:rowOff>
    </xdr:from>
    <xdr:ext cx="313932" cy="259045"/>
    <xdr:sp macro="" textlink="">
      <xdr:nvSpPr>
        <xdr:cNvPr id="817" name="前年度繰上充用金平均値テキスト">
          <a:extLst>
            <a:ext uri="{FF2B5EF4-FFF2-40B4-BE49-F238E27FC236}">
              <a16:creationId xmlns:a16="http://schemas.microsoft.com/office/drawing/2014/main" id="{00000000-0008-0000-0700-000031030000}"/>
            </a:ext>
          </a:extLst>
        </xdr:cNvPr>
        <xdr:cNvSpPr txBox="1"/>
      </xdr:nvSpPr>
      <xdr:spPr>
        <a:xfrm>
          <a:off x="22212300" y="100073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40405</xdr:rowOff>
    </xdr:from>
    <xdr:to>
      <xdr:col>116</xdr:col>
      <xdr:colOff>114300</xdr:colOff>
      <xdr:row>59</xdr:row>
      <xdr:rowOff>142005</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221107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19" name="直線コネクタ 818">
          <a:extLst>
            <a:ext uri="{FF2B5EF4-FFF2-40B4-BE49-F238E27FC236}">
              <a16:creationId xmlns:a16="http://schemas.microsoft.com/office/drawing/2014/main" id="{00000000-0008-0000-0700-000033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39915</xdr:rowOff>
    </xdr:from>
    <xdr:to>
      <xdr:col>112</xdr:col>
      <xdr:colOff>38100</xdr:colOff>
      <xdr:row>59</xdr:row>
      <xdr:rowOff>141515</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21272500" y="1015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158042</xdr:rowOff>
    </xdr:from>
    <xdr:ext cx="313932"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66333" y="99306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22" name="直線コネクタ 821">
          <a:extLst>
            <a:ext uri="{FF2B5EF4-FFF2-40B4-BE49-F238E27FC236}">
              <a16:creationId xmlns:a16="http://schemas.microsoft.com/office/drawing/2014/main" id="{00000000-0008-0000-0700-000036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39261</xdr:rowOff>
    </xdr:from>
    <xdr:to>
      <xdr:col>107</xdr:col>
      <xdr:colOff>101600</xdr:colOff>
      <xdr:row>59</xdr:row>
      <xdr:rowOff>140861</xdr:rowOff>
    </xdr:to>
    <xdr:sp macro="" textlink="">
      <xdr:nvSpPr>
        <xdr:cNvPr id="823" name="フローチャート: 判断 822">
          <a:extLst>
            <a:ext uri="{FF2B5EF4-FFF2-40B4-BE49-F238E27FC236}">
              <a16:creationId xmlns:a16="http://schemas.microsoft.com/office/drawing/2014/main" id="{00000000-0008-0000-0700-000037030000}"/>
            </a:ext>
          </a:extLst>
        </xdr:cNvPr>
        <xdr:cNvSpPr/>
      </xdr:nvSpPr>
      <xdr:spPr>
        <a:xfrm>
          <a:off x="20383500" y="101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157388</xdr:rowOff>
    </xdr:from>
    <xdr:ext cx="313932"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277333" y="9930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25" name="直線コネクタ 824">
          <a:extLst>
            <a:ext uri="{FF2B5EF4-FFF2-40B4-BE49-F238E27FC236}">
              <a16:creationId xmlns:a16="http://schemas.microsoft.com/office/drawing/2014/main" id="{00000000-0008-0000-0700-000039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37628</xdr:rowOff>
    </xdr:from>
    <xdr:to>
      <xdr:col>102</xdr:col>
      <xdr:colOff>165100</xdr:colOff>
      <xdr:row>59</xdr:row>
      <xdr:rowOff>139228</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19494500" y="1015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155755</xdr:rowOff>
    </xdr:from>
    <xdr:ext cx="313932"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388333" y="99284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37302</xdr:rowOff>
    </xdr:from>
    <xdr:to>
      <xdr:col>98</xdr:col>
      <xdr:colOff>38100</xdr:colOff>
      <xdr:row>59</xdr:row>
      <xdr:rowOff>138902</xdr:rowOff>
    </xdr:to>
    <xdr:sp macro="" textlink="">
      <xdr:nvSpPr>
        <xdr:cNvPr id="828" name="フローチャート: 判断 827">
          <a:extLst>
            <a:ext uri="{FF2B5EF4-FFF2-40B4-BE49-F238E27FC236}">
              <a16:creationId xmlns:a16="http://schemas.microsoft.com/office/drawing/2014/main" id="{00000000-0008-0000-0700-00003C030000}"/>
            </a:ext>
          </a:extLst>
        </xdr:cNvPr>
        <xdr:cNvSpPr/>
      </xdr:nvSpPr>
      <xdr:spPr>
        <a:xfrm>
          <a:off x="18605500" y="1015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155429</xdr:rowOff>
    </xdr:from>
    <xdr:ext cx="313932"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499333" y="992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35" name="楕円 834">
          <a:extLst>
            <a:ext uri="{FF2B5EF4-FFF2-40B4-BE49-F238E27FC236}">
              <a16:creationId xmlns:a16="http://schemas.microsoft.com/office/drawing/2014/main" id="{00000000-0008-0000-0700-000043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18831</xdr:rowOff>
    </xdr:from>
    <xdr:ext cx="249299" cy="259045"/>
    <xdr:sp macro="" textlink="">
      <xdr:nvSpPr>
        <xdr:cNvPr id="836" name="前年度繰上充用金該当値テキスト">
          <a:extLst>
            <a:ext uri="{FF2B5EF4-FFF2-40B4-BE49-F238E27FC236}">
              <a16:creationId xmlns:a16="http://schemas.microsoft.com/office/drawing/2014/main" id="{00000000-0008-0000-0700-000044030000}"/>
            </a:ext>
          </a:extLst>
        </xdr:cNvPr>
        <xdr:cNvSpPr txBox="1"/>
      </xdr:nvSpPr>
      <xdr:spPr>
        <a:xfrm>
          <a:off x="22212300" y="10134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37" name="楕円 836">
          <a:extLst>
            <a:ext uri="{FF2B5EF4-FFF2-40B4-BE49-F238E27FC236}">
              <a16:creationId xmlns:a16="http://schemas.microsoft.com/office/drawing/2014/main" id="{00000000-0008-0000-0700-000045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39" name="楕円 838">
          <a:extLst>
            <a:ext uri="{FF2B5EF4-FFF2-40B4-BE49-F238E27FC236}">
              <a16:creationId xmlns:a16="http://schemas.microsoft.com/office/drawing/2014/main" id="{00000000-0008-0000-0700-000047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40" name="テキスト ボックス 839">
          <a:extLst>
            <a:ext uri="{FF2B5EF4-FFF2-40B4-BE49-F238E27FC236}">
              <a16:creationId xmlns:a16="http://schemas.microsoft.com/office/drawing/2014/main" id="{00000000-0008-0000-0700-000048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41" name="楕円 840">
          <a:extLst>
            <a:ext uri="{FF2B5EF4-FFF2-40B4-BE49-F238E27FC236}">
              <a16:creationId xmlns:a16="http://schemas.microsoft.com/office/drawing/2014/main" id="{00000000-0008-0000-0700-000049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42" name="テキスト ボックス 841">
          <a:extLst>
            <a:ext uri="{FF2B5EF4-FFF2-40B4-BE49-F238E27FC236}">
              <a16:creationId xmlns:a16="http://schemas.microsoft.com/office/drawing/2014/main" id="{00000000-0008-0000-0700-00004A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43" name="楕円 842">
          <a:extLst>
            <a:ext uri="{FF2B5EF4-FFF2-40B4-BE49-F238E27FC236}">
              <a16:creationId xmlns:a16="http://schemas.microsoft.com/office/drawing/2014/main" id="{00000000-0008-0000-0700-00004B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44" name="テキスト ボックス 843">
          <a:extLst>
            <a:ext uri="{FF2B5EF4-FFF2-40B4-BE49-F238E27FC236}">
              <a16:creationId xmlns:a16="http://schemas.microsoft.com/office/drawing/2014/main" id="{00000000-0008-0000-0700-00004C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5" name="正方形/長方形 844">
          <a:extLst>
            <a:ext uri="{FF2B5EF4-FFF2-40B4-BE49-F238E27FC236}">
              <a16:creationId xmlns:a16="http://schemas.microsoft.com/office/drawing/2014/main" id="{00000000-0008-0000-0700-00004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6" name="正方形/長方形 845">
          <a:extLst>
            <a:ext uri="{FF2B5EF4-FFF2-40B4-BE49-F238E27FC236}">
              <a16:creationId xmlns:a16="http://schemas.microsoft.com/office/drawing/2014/main" id="{00000000-0008-0000-0700-00004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7" name="テキスト ボックス 846">
          <a:extLst>
            <a:ext uri="{FF2B5EF4-FFF2-40B4-BE49-F238E27FC236}">
              <a16:creationId xmlns:a16="http://schemas.microsoft.com/office/drawing/2014/main" id="{00000000-0008-0000-0700-00004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ほとんどの項目において「住民一人当りのコスト」は類似団体の平均より高くなっている。</a:t>
          </a:r>
          <a:endParaRPr lang="ja-JP" altLang="ja-JP" sz="1400">
            <a:effectLst/>
          </a:endParaRPr>
        </a:p>
        <a:p>
          <a:r>
            <a:rPr kumimoji="1" lang="ja-JP" altLang="ja-JP" sz="1100">
              <a:solidFill>
                <a:schemeClr val="dk1"/>
              </a:solidFill>
              <a:effectLst/>
              <a:latin typeface="+mn-lt"/>
              <a:ea typeface="+mn-ea"/>
              <a:cs typeface="+mn-cs"/>
            </a:rPr>
            <a:t>　原因としては、性質別と同様に離島地区であること、かつ多くの二次離島を抱える行政区域であることが主な原因と考えている。</a:t>
          </a:r>
          <a:endParaRPr lang="ja-JP" altLang="ja-JP" sz="1400">
            <a:effectLst/>
          </a:endParaRPr>
        </a:p>
        <a:p>
          <a:r>
            <a:rPr kumimoji="1" lang="ja-JP" altLang="ja-JP" sz="1100">
              <a:solidFill>
                <a:schemeClr val="dk1"/>
              </a:solidFill>
              <a:effectLst/>
              <a:latin typeface="+mn-lt"/>
              <a:ea typeface="+mn-ea"/>
              <a:cs typeface="+mn-cs"/>
            </a:rPr>
            <a:t>　民生費は、</a:t>
          </a:r>
          <a:r>
            <a:rPr kumimoji="1" lang="ja-JP" altLang="en-US" sz="1100">
              <a:solidFill>
                <a:schemeClr val="dk1"/>
              </a:solidFill>
              <a:effectLst/>
              <a:latin typeface="+mn-lt"/>
              <a:ea typeface="+mn-ea"/>
              <a:cs typeface="+mn-cs"/>
            </a:rPr>
            <a:t>前年度と比較し減</a:t>
          </a:r>
          <a:r>
            <a:rPr kumimoji="1" lang="ja-JP" altLang="ja-JP" sz="1100">
              <a:solidFill>
                <a:schemeClr val="dk1"/>
              </a:solidFill>
              <a:effectLst/>
              <a:latin typeface="+mn-lt"/>
              <a:ea typeface="+mn-ea"/>
              <a:cs typeface="+mn-cs"/>
            </a:rPr>
            <a:t>となって</a:t>
          </a:r>
          <a:r>
            <a:rPr kumimoji="1" lang="ja-JP" altLang="en-US" sz="1100">
              <a:solidFill>
                <a:schemeClr val="dk1"/>
              </a:solidFill>
              <a:effectLst/>
              <a:latin typeface="+mn-lt"/>
              <a:ea typeface="+mn-ea"/>
              <a:cs typeface="+mn-cs"/>
            </a:rPr>
            <a:t>いるが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年度以前</a:t>
          </a:r>
          <a:r>
            <a:rPr kumimoji="1" lang="ja-JP" altLang="ja-JP" sz="1100">
              <a:solidFill>
                <a:schemeClr val="dk1"/>
              </a:solidFill>
              <a:effectLst/>
              <a:latin typeface="+mn-lt"/>
              <a:ea typeface="+mn-ea"/>
              <a:cs typeface="+mn-cs"/>
            </a:rPr>
            <a:t>と比較して高い状況である。これは、価格高騰緊急支援給付金や子育て応援臨時特別給付金等の臨時的経費の影響が大きいためである。</a:t>
          </a:r>
          <a:endParaRPr lang="ja-JP" altLang="ja-JP" sz="1400">
            <a:effectLst/>
          </a:endParaRPr>
        </a:p>
        <a:p>
          <a:r>
            <a:rPr kumimoji="1" lang="ja-JP" altLang="ja-JP" sz="1100">
              <a:solidFill>
                <a:schemeClr val="dk1"/>
              </a:solidFill>
              <a:effectLst/>
              <a:latin typeface="+mn-lt"/>
              <a:ea typeface="+mn-ea"/>
              <a:cs typeface="+mn-cs"/>
            </a:rPr>
            <a:t>　また、教育費では新図書館建設事業、</a:t>
          </a:r>
          <a:r>
            <a:rPr kumimoji="1" lang="ja-JP" altLang="en-US" sz="1100">
              <a:solidFill>
                <a:schemeClr val="dk1"/>
              </a:solidFill>
              <a:effectLst/>
              <a:latin typeface="+mn-lt"/>
              <a:ea typeface="+mn-ea"/>
              <a:cs typeface="+mn-cs"/>
            </a:rPr>
            <a:t>学校改築</a:t>
          </a:r>
          <a:r>
            <a:rPr kumimoji="1" lang="ja-JP" altLang="ja-JP" sz="1100">
              <a:solidFill>
                <a:schemeClr val="dk1"/>
              </a:solidFill>
              <a:effectLst/>
              <a:latin typeface="+mn-lt"/>
              <a:ea typeface="+mn-ea"/>
              <a:cs typeface="+mn-cs"/>
            </a:rPr>
            <a:t>事業、公債費では</a:t>
          </a:r>
          <a:r>
            <a:rPr kumimoji="1" lang="ja-JP" altLang="en-US" sz="1100">
              <a:solidFill>
                <a:schemeClr val="dk1"/>
              </a:solidFill>
              <a:effectLst/>
              <a:latin typeface="+mn-lt"/>
              <a:ea typeface="+mn-ea"/>
              <a:cs typeface="+mn-cs"/>
            </a:rPr>
            <a:t>大型建設事業分の元金償還が始まったことや、</a:t>
          </a:r>
          <a:r>
            <a:rPr kumimoji="1" lang="ja-JP" altLang="ja-JP" sz="1100">
              <a:solidFill>
                <a:schemeClr val="dk1"/>
              </a:solidFill>
              <a:effectLst/>
              <a:latin typeface="+mn-lt"/>
              <a:ea typeface="+mn-ea"/>
              <a:cs typeface="+mn-cs"/>
            </a:rPr>
            <a:t>繰上償還を実施したことが増加要因となっている。</a:t>
          </a:r>
          <a:endParaRPr lang="ja-JP" altLang="ja-JP" sz="1400">
            <a:effectLst/>
          </a:endParaRPr>
        </a:p>
        <a:p>
          <a:r>
            <a:rPr kumimoji="1" lang="ja-JP" altLang="ja-JP" sz="1100">
              <a:solidFill>
                <a:schemeClr val="dk1"/>
              </a:solidFill>
              <a:effectLst/>
              <a:latin typeface="+mn-lt"/>
              <a:ea typeface="+mn-ea"/>
              <a:cs typeface="+mn-cs"/>
            </a:rPr>
            <a:t>　今後も住民規模に見合った歳出予算にすべく、第</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次財政改革プランの計画に沿って財政基盤の更なる強化を図る。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長崎県五島市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財政調整基金残高については、前年度決算剰余金</a:t>
          </a:r>
          <a:r>
            <a:rPr kumimoji="1" lang="ja-JP" altLang="en-US" sz="1100">
              <a:solidFill>
                <a:schemeClr val="dk1"/>
              </a:solidFill>
              <a:effectLst/>
              <a:latin typeface="+mn-lt"/>
              <a:ea typeface="+mn-ea"/>
              <a:cs typeface="+mn-cs"/>
            </a:rPr>
            <a:t>を活用し</a:t>
          </a:r>
          <a:r>
            <a:rPr kumimoji="1" lang="ja-JP" altLang="ja-JP" sz="1100">
              <a:solidFill>
                <a:schemeClr val="dk1"/>
              </a:solidFill>
              <a:effectLst/>
              <a:latin typeface="+mn-lt"/>
              <a:ea typeface="+mn-ea"/>
              <a:cs typeface="+mn-cs"/>
            </a:rPr>
            <a:t>、取崩額を上回る積立てを行ったことにより、前年度と比較し</a:t>
          </a:r>
          <a:r>
            <a:rPr kumimoji="1" lang="en-US" altLang="ja-JP" sz="1100">
              <a:solidFill>
                <a:schemeClr val="dk1"/>
              </a:solidFill>
              <a:effectLst/>
              <a:latin typeface="+mn-lt"/>
              <a:ea typeface="+mn-ea"/>
              <a:cs typeface="+mn-cs"/>
            </a:rPr>
            <a:t>36</a:t>
          </a:r>
          <a:r>
            <a:rPr kumimoji="1" lang="ja-JP" altLang="ja-JP" sz="1100">
              <a:solidFill>
                <a:schemeClr val="dk1"/>
              </a:solidFill>
              <a:effectLst/>
              <a:latin typeface="+mn-lt"/>
              <a:ea typeface="+mn-ea"/>
              <a:cs typeface="+mn-cs"/>
            </a:rPr>
            <a:t>百万円増加した。</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、標準財政規模</a:t>
          </a:r>
          <a:r>
            <a:rPr kumimoji="1" lang="ja-JP" altLang="en-US" sz="1100">
              <a:solidFill>
                <a:schemeClr val="dk1"/>
              </a:solidFill>
              <a:effectLst/>
              <a:latin typeface="+mn-lt"/>
              <a:ea typeface="+mn-ea"/>
              <a:cs typeface="+mn-cs"/>
            </a:rPr>
            <a:t>も</a:t>
          </a:r>
          <a:r>
            <a:rPr kumimoji="1" lang="en-US" altLang="ja-JP" sz="1100">
              <a:solidFill>
                <a:schemeClr val="dk1"/>
              </a:solidFill>
              <a:effectLst/>
              <a:latin typeface="+mn-lt"/>
              <a:ea typeface="+mn-ea"/>
              <a:cs typeface="+mn-cs"/>
            </a:rPr>
            <a:t>259</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減少し</a:t>
          </a:r>
          <a:r>
            <a:rPr kumimoji="1" lang="ja-JP" altLang="ja-JP" sz="1100">
              <a:solidFill>
                <a:schemeClr val="dk1"/>
              </a:solidFill>
              <a:effectLst/>
              <a:latin typeface="+mn-lt"/>
              <a:ea typeface="+mn-ea"/>
              <a:cs typeface="+mn-cs"/>
            </a:rPr>
            <a:t>たため、比率は</a:t>
          </a:r>
          <a:r>
            <a:rPr kumimoji="1" lang="en-US" altLang="ja-JP" sz="1100">
              <a:solidFill>
                <a:schemeClr val="dk1"/>
              </a:solidFill>
              <a:effectLst/>
              <a:latin typeface="+mn-lt"/>
              <a:ea typeface="+mn-ea"/>
              <a:cs typeface="+mn-cs"/>
            </a:rPr>
            <a:t>0.58</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している。実質収支比率は、実質収支額が前年度より</a:t>
          </a:r>
          <a:r>
            <a:rPr kumimoji="1" lang="en-US" altLang="ja-JP" sz="1100">
              <a:solidFill>
                <a:schemeClr val="dk1"/>
              </a:solidFill>
              <a:effectLst/>
              <a:latin typeface="+mn-lt"/>
              <a:ea typeface="+mn-ea"/>
              <a:cs typeface="+mn-cs"/>
            </a:rPr>
            <a:t>135</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したことなどにより、</a:t>
          </a:r>
          <a:r>
            <a:rPr kumimoji="1" lang="en-US" altLang="ja-JP" sz="1100">
              <a:solidFill>
                <a:schemeClr val="dk1"/>
              </a:solidFill>
              <a:effectLst/>
              <a:latin typeface="+mn-lt"/>
              <a:ea typeface="+mn-ea"/>
              <a:cs typeface="+mn-cs"/>
            </a:rPr>
            <a:t>0.88</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した。限られた財源の中で「選択と集中」による予算の配分を行い、「歳入に見合う歳出構造への転換」を図ることで、適正な財政運営を行い、現在の財政調整基金残高を維持できるよう努めていく。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長崎県五島市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一般会計、水道事業会計及び特別会計は、すべての会計で毎年度黒字となっており、連結実質赤字は生じていない。</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水道事業会計においては、</a:t>
          </a:r>
          <a:r>
            <a:rPr kumimoji="1" lang="ja-JP" altLang="en-US" sz="1100">
              <a:solidFill>
                <a:schemeClr val="dk1"/>
              </a:solidFill>
              <a:effectLst/>
              <a:latin typeface="+mn-lt"/>
              <a:ea typeface="+mn-ea"/>
              <a:cs typeface="+mn-cs"/>
            </a:rPr>
            <a:t>現金預金</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となり流動</a:t>
          </a:r>
          <a:r>
            <a:rPr kumimoji="1" lang="ja-JP" altLang="en-US" sz="1100">
              <a:solidFill>
                <a:schemeClr val="dk1"/>
              </a:solidFill>
              <a:effectLst/>
              <a:latin typeface="+mn-lt"/>
              <a:ea typeface="+mn-ea"/>
              <a:cs typeface="+mn-cs"/>
            </a:rPr>
            <a:t>資産</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となったため、剰余金は減額となっている。</a:t>
          </a:r>
          <a:r>
            <a:rPr kumimoji="1" lang="ja-JP" altLang="en-US" sz="1100">
              <a:solidFill>
                <a:schemeClr val="dk1"/>
              </a:solidFill>
              <a:effectLst/>
              <a:latin typeface="+mn-lt"/>
              <a:ea typeface="+mn-ea"/>
              <a:cs typeface="+mn-cs"/>
            </a:rPr>
            <a:t>その他特別会計においては、</a:t>
          </a:r>
          <a:r>
            <a:rPr kumimoji="1" lang="ja-JP" altLang="ja-JP" sz="1100">
              <a:solidFill>
                <a:schemeClr val="dk1"/>
              </a:solidFill>
              <a:effectLst/>
              <a:latin typeface="+mn-lt"/>
              <a:ea typeface="+mn-ea"/>
              <a:cs typeface="+mn-cs"/>
            </a:rPr>
            <a:t>今後も自主財源の確保、経費節減等の取組を継続して行い、独立採算による健全な企業経営に努めていく必要がある。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34702522</v>
      </c>
      <c r="BO4" s="449"/>
      <c r="BP4" s="449"/>
      <c r="BQ4" s="449"/>
      <c r="BR4" s="449"/>
      <c r="BS4" s="449"/>
      <c r="BT4" s="449"/>
      <c r="BU4" s="450"/>
      <c r="BV4" s="448">
        <v>36114258</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5.0999999999999996</v>
      </c>
      <c r="CU4" s="589"/>
      <c r="CV4" s="589"/>
      <c r="CW4" s="589"/>
      <c r="CX4" s="589"/>
      <c r="CY4" s="589"/>
      <c r="CZ4" s="589"/>
      <c r="DA4" s="590"/>
      <c r="DB4" s="588">
        <v>4.2</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33469529</v>
      </c>
      <c r="BO5" s="420"/>
      <c r="BP5" s="420"/>
      <c r="BQ5" s="420"/>
      <c r="BR5" s="420"/>
      <c r="BS5" s="420"/>
      <c r="BT5" s="420"/>
      <c r="BU5" s="421"/>
      <c r="BV5" s="419">
        <v>34910292</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92.4</v>
      </c>
      <c r="CU5" s="417"/>
      <c r="CV5" s="417"/>
      <c r="CW5" s="417"/>
      <c r="CX5" s="417"/>
      <c r="CY5" s="417"/>
      <c r="CZ5" s="417"/>
      <c r="DA5" s="418"/>
      <c r="DB5" s="416">
        <v>88.4</v>
      </c>
      <c r="DC5" s="417"/>
      <c r="DD5" s="417"/>
      <c r="DE5" s="417"/>
      <c r="DF5" s="417"/>
      <c r="DG5" s="417"/>
      <c r="DH5" s="417"/>
      <c r="DI5" s="418"/>
    </row>
    <row r="6" spans="1:119" ht="18.75" customHeight="1" x14ac:dyDescent="0.15">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1232993</v>
      </c>
      <c r="BO6" s="420"/>
      <c r="BP6" s="420"/>
      <c r="BQ6" s="420"/>
      <c r="BR6" s="420"/>
      <c r="BS6" s="420"/>
      <c r="BT6" s="420"/>
      <c r="BU6" s="421"/>
      <c r="BV6" s="419">
        <v>1203966</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93.2</v>
      </c>
      <c r="CU6" s="563"/>
      <c r="CV6" s="563"/>
      <c r="CW6" s="563"/>
      <c r="CX6" s="563"/>
      <c r="CY6" s="563"/>
      <c r="CZ6" s="563"/>
      <c r="DA6" s="564"/>
      <c r="DB6" s="562">
        <v>91.5</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107</v>
      </c>
      <c r="AV7" s="478"/>
      <c r="AW7" s="478"/>
      <c r="AX7" s="478"/>
      <c r="AY7" s="433" t="s">
        <v>108</v>
      </c>
      <c r="AZ7" s="434"/>
      <c r="BA7" s="434"/>
      <c r="BB7" s="434"/>
      <c r="BC7" s="434"/>
      <c r="BD7" s="434"/>
      <c r="BE7" s="434"/>
      <c r="BF7" s="434"/>
      <c r="BG7" s="434"/>
      <c r="BH7" s="434"/>
      <c r="BI7" s="434"/>
      <c r="BJ7" s="434"/>
      <c r="BK7" s="434"/>
      <c r="BL7" s="434"/>
      <c r="BM7" s="435"/>
      <c r="BN7" s="419">
        <v>390855</v>
      </c>
      <c r="BO7" s="420"/>
      <c r="BP7" s="420"/>
      <c r="BQ7" s="420"/>
      <c r="BR7" s="420"/>
      <c r="BS7" s="420"/>
      <c r="BT7" s="420"/>
      <c r="BU7" s="421"/>
      <c r="BV7" s="419">
        <v>497050</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16546061</v>
      </c>
      <c r="CU7" s="420"/>
      <c r="CV7" s="420"/>
      <c r="CW7" s="420"/>
      <c r="CX7" s="420"/>
      <c r="CY7" s="420"/>
      <c r="CZ7" s="420"/>
      <c r="DA7" s="421"/>
      <c r="DB7" s="419">
        <v>16805782</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111</v>
      </c>
      <c r="AV8" s="478"/>
      <c r="AW8" s="478"/>
      <c r="AX8" s="478"/>
      <c r="AY8" s="433" t="s">
        <v>112</v>
      </c>
      <c r="AZ8" s="434"/>
      <c r="BA8" s="434"/>
      <c r="BB8" s="434"/>
      <c r="BC8" s="434"/>
      <c r="BD8" s="434"/>
      <c r="BE8" s="434"/>
      <c r="BF8" s="434"/>
      <c r="BG8" s="434"/>
      <c r="BH8" s="434"/>
      <c r="BI8" s="434"/>
      <c r="BJ8" s="434"/>
      <c r="BK8" s="434"/>
      <c r="BL8" s="434"/>
      <c r="BM8" s="435"/>
      <c r="BN8" s="419">
        <v>842138</v>
      </c>
      <c r="BO8" s="420"/>
      <c r="BP8" s="420"/>
      <c r="BQ8" s="420"/>
      <c r="BR8" s="420"/>
      <c r="BS8" s="420"/>
      <c r="BT8" s="420"/>
      <c r="BU8" s="421"/>
      <c r="BV8" s="419">
        <v>706916</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0.24</v>
      </c>
      <c r="CU8" s="523"/>
      <c r="CV8" s="523"/>
      <c r="CW8" s="523"/>
      <c r="CX8" s="523"/>
      <c r="CY8" s="523"/>
      <c r="CZ8" s="523"/>
      <c r="DA8" s="524"/>
      <c r="DB8" s="522">
        <v>0.24</v>
      </c>
      <c r="DC8" s="523"/>
      <c r="DD8" s="523"/>
      <c r="DE8" s="523"/>
      <c r="DF8" s="523"/>
      <c r="DG8" s="523"/>
      <c r="DH8" s="523"/>
      <c r="DI8" s="524"/>
    </row>
    <row r="9" spans="1:119" ht="18.75" customHeight="1" thickBot="1" x14ac:dyDescent="0.2">
      <c r="A9" s="181"/>
      <c r="B9" s="551" t="s">
        <v>114</v>
      </c>
      <c r="C9" s="552"/>
      <c r="D9" s="552"/>
      <c r="E9" s="552"/>
      <c r="F9" s="552"/>
      <c r="G9" s="552"/>
      <c r="H9" s="552"/>
      <c r="I9" s="552"/>
      <c r="J9" s="552"/>
      <c r="K9" s="470"/>
      <c r="L9" s="553" t="s">
        <v>115</v>
      </c>
      <c r="M9" s="554"/>
      <c r="N9" s="554"/>
      <c r="O9" s="554"/>
      <c r="P9" s="554"/>
      <c r="Q9" s="555"/>
      <c r="R9" s="556">
        <v>34391</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111</v>
      </c>
      <c r="AV9" s="478"/>
      <c r="AW9" s="478"/>
      <c r="AX9" s="478"/>
      <c r="AY9" s="433" t="s">
        <v>118</v>
      </c>
      <c r="AZ9" s="434"/>
      <c r="BA9" s="434"/>
      <c r="BB9" s="434"/>
      <c r="BC9" s="434"/>
      <c r="BD9" s="434"/>
      <c r="BE9" s="434"/>
      <c r="BF9" s="434"/>
      <c r="BG9" s="434"/>
      <c r="BH9" s="434"/>
      <c r="BI9" s="434"/>
      <c r="BJ9" s="434"/>
      <c r="BK9" s="434"/>
      <c r="BL9" s="434"/>
      <c r="BM9" s="435"/>
      <c r="BN9" s="419">
        <v>135222</v>
      </c>
      <c r="BO9" s="420"/>
      <c r="BP9" s="420"/>
      <c r="BQ9" s="420"/>
      <c r="BR9" s="420"/>
      <c r="BS9" s="420"/>
      <c r="BT9" s="420"/>
      <c r="BU9" s="421"/>
      <c r="BV9" s="419">
        <v>-652585</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21.2</v>
      </c>
      <c r="CU9" s="417"/>
      <c r="CV9" s="417"/>
      <c r="CW9" s="417"/>
      <c r="CX9" s="417"/>
      <c r="CY9" s="417"/>
      <c r="CZ9" s="417"/>
      <c r="DA9" s="418"/>
      <c r="DB9" s="416">
        <v>18.2</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120</v>
      </c>
      <c r="M10" s="376"/>
      <c r="N10" s="376"/>
      <c r="O10" s="376"/>
      <c r="P10" s="376"/>
      <c r="Q10" s="377"/>
      <c r="R10" s="372">
        <v>37327</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122</v>
      </c>
      <c r="AV10" s="478"/>
      <c r="AW10" s="478"/>
      <c r="AX10" s="478"/>
      <c r="AY10" s="433" t="s">
        <v>123</v>
      </c>
      <c r="AZ10" s="434"/>
      <c r="BA10" s="434"/>
      <c r="BB10" s="434"/>
      <c r="BC10" s="434"/>
      <c r="BD10" s="434"/>
      <c r="BE10" s="434"/>
      <c r="BF10" s="434"/>
      <c r="BG10" s="434"/>
      <c r="BH10" s="434"/>
      <c r="BI10" s="434"/>
      <c r="BJ10" s="434"/>
      <c r="BK10" s="434"/>
      <c r="BL10" s="434"/>
      <c r="BM10" s="435"/>
      <c r="BN10" s="419">
        <v>36864</v>
      </c>
      <c r="BO10" s="420"/>
      <c r="BP10" s="420"/>
      <c r="BQ10" s="420"/>
      <c r="BR10" s="420"/>
      <c r="BS10" s="420"/>
      <c r="BT10" s="420"/>
      <c r="BU10" s="421"/>
      <c r="BV10" s="419">
        <v>685091</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125</v>
      </c>
      <c r="M11" s="381"/>
      <c r="N11" s="381"/>
      <c r="O11" s="381"/>
      <c r="P11" s="381"/>
      <c r="Q11" s="382"/>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6" t="s">
        <v>127</v>
      </c>
      <c r="AN11" s="376"/>
      <c r="AO11" s="376"/>
      <c r="AP11" s="376"/>
      <c r="AQ11" s="376"/>
      <c r="AR11" s="376"/>
      <c r="AS11" s="376"/>
      <c r="AT11" s="377"/>
      <c r="AU11" s="477" t="s">
        <v>111</v>
      </c>
      <c r="AV11" s="478"/>
      <c r="AW11" s="478"/>
      <c r="AX11" s="478"/>
      <c r="AY11" s="433" t="s">
        <v>128</v>
      </c>
      <c r="AZ11" s="434"/>
      <c r="BA11" s="434"/>
      <c r="BB11" s="434"/>
      <c r="BC11" s="434"/>
      <c r="BD11" s="434"/>
      <c r="BE11" s="434"/>
      <c r="BF11" s="434"/>
      <c r="BG11" s="434"/>
      <c r="BH11" s="434"/>
      <c r="BI11" s="434"/>
      <c r="BJ11" s="434"/>
      <c r="BK11" s="434"/>
      <c r="BL11" s="434"/>
      <c r="BM11" s="435"/>
      <c r="BN11" s="419">
        <v>322039</v>
      </c>
      <c r="BO11" s="420"/>
      <c r="BP11" s="420"/>
      <c r="BQ11" s="420"/>
      <c r="BR11" s="420"/>
      <c r="BS11" s="420"/>
      <c r="BT11" s="420"/>
      <c r="BU11" s="421"/>
      <c r="BV11" s="419">
        <v>253850</v>
      </c>
      <c r="BW11" s="420"/>
      <c r="BX11" s="420"/>
      <c r="BY11" s="420"/>
      <c r="BZ11" s="420"/>
      <c r="CA11" s="420"/>
      <c r="CB11" s="420"/>
      <c r="CC11" s="421"/>
      <c r="CD11" s="459" t="s">
        <v>129</v>
      </c>
      <c r="CE11" s="379"/>
      <c r="CF11" s="379"/>
      <c r="CG11" s="379"/>
      <c r="CH11" s="379"/>
      <c r="CI11" s="379"/>
      <c r="CJ11" s="379"/>
      <c r="CK11" s="379"/>
      <c r="CL11" s="379"/>
      <c r="CM11" s="379"/>
      <c r="CN11" s="379"/>
      <c r="CO11" s="379"/>
      <c r="CP11" s="379"/>
      <c r="CQ11" s="379"/>
      <c r="CR11" s="379"/>
      <c r="CS11" s="460"/>
      <c r="CT11" s="522" t="s">
        <v>130</v>
      </c>
      <c r="CU11" s="523"/>
      <c r="CV11" s="523"/>
      <c r="CW11" s="523"/>
      <c r="CX11" s="523"/>
      <c r="CY11" s="523"/>
      <c r="CZ11" s="523"/>
      <c r="DA11" s="524"/>
      <c r="DB11" s="522" t="s">
        <v>131</v>
      </c>
      <c r="DC11" s="523"/>
      <c r="DD11" s="523"/>
      <c r="DE11" s="523"/>
      <c r="DF11" s="523"/>
      <c r="DG11" s="523"/>
      <c r="DH11" s="523"/>
      <c r="DI11" s="524"/>
    </row>
    <row r="12" spans="1:119" ht="18.75" customHeight="1" x14ac:dyDescent="0.15">
      <c r="A12" s="181"/>
      <c r="B12" s="525" t="s">
        <v>132</v>
      </c>
      <c r="C12" s="526"/>
      <c r="D12" s="526"/>
      <c r="E12" s="526"/>
      <c r="F12" s="526"/>
      <c r="G12" s="526"/>
      <c r="H12" s="526"/>
      <c r="I12" s="526"/>
      <c r="J12" s="526"/>
      <c r="K12" s="527"/>
      <c r="L12" s="534" t="s">
        <v>133</v>
      </c>
      <c r="M12" s="535"/>
      <c r="N12" s="535"/>
      <c r="O12" s="535"/>
      <c r="P12" s="535"/>
      <c r="Q12" s="536"/>
      <c r="R12" s="537">
        <v>35025</v>
      </c>
      <c r="S12" s="538"/>
      <c r="T12" s="538"/>
      <c r="U12" s="538"/>
      <c r="V12" s="539"/>
      <c r="W12" s="540" t="s">
        <v>1</v>
      </c>
      <c r="X12" s="478"/>
      <c r="Y12" s="478"/>
      <c r="Z12" s="478"/>
      <c r="AA12" s="478"/>
      <c r="AB12" s="541"/>
      <c r="AC12" s="542" t="s">
        <v>134</v>
      </c>
      <c r="AD12" s="543"/>
      <c r="AE12" s="543"/>
      <c r="AF12" s="543"/>
      <c r="AG12" s="544"/>
      <c r="AH12" s="542" t="s">
        <v>135</v>
      </c>
      <c r="AI12" s="543"/>
      <c r="AJ12" s="543"/>
      <c r="AK12" s="543"/>
      <c r="AL12" s="545"/>
      <c r="AM12" s="476" t="s">
        <v>136</v>
      </c>
      <c r="AN12" s="376"/>
      <c r="AO12" s="376"/>
      <c r="AP12" s="376"/>
      <c r="AQ12" s="376"/>
      <c r="AR12" s="376"/>
      <c r="AS12" s="376"/>
      <c r="AT12" s="377"/>
      <c r="AU12" s="477" t="s">
        <v>111</v>
      </c>
      <c r="AV12" s="478"/>
      <c r="AW12" s="478"/>
      <c r="AX12" s="478"/>
      <c r="AY12" s="433" t="s">
        <v>137</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569251</v>
      </c>
      <c r="BW12" s="420"/>
      <c r="BX12" s="420"/>
      <c r="BY12" s="420"/>
      <c r="BZ12" s="420"/>
      <c r="CA12" s="420"/>
      <c r="CB12" s="420"/>
      <c r="CC12" s="421"/>
      <c r="CD12" s="459" t="s">
        <v>138</v>
      </c>
      <c r="CE12" s="379"/>
      <c r="CF12" s="379"/>
      <c r="CG12" s="379"/>
      <c r="CH12" s="379"/>
      <c r="CI12" s="379"/>
      <c r="CJ12" s="379"/>
      <c r="CK12" s="379"/>
      <c r="CL12" s="379"/>
      <c r="CM12" s="379"/>
      <c r="CN12" s="379"/>
      <c r="CO12" s="379"/>
      <c r="CP12" s="379"/>
      <c r="CQ12" s="379"/>
      <c r="CR12" s="379"/>
      <c r="CS12" s="460"/>
      <c r="CT12" s="522" t="s">
        <v>131</v>
      </c>
      <c r="CU12" s="523"/>
      <c r="CV12" s="523"/>
      <c r="CW12" s="523"/>
      <c r="CX12" s="523"/>
      <c r="CY12" s="523"/>
      <c r="CZ12" s="523"/>
      <c r="DA12" s="524"/>
      <c r="DB12" s="522" t="s">
        <v>139</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140</v>
      </c>
      <c r="N13" s="504"/>
      <c r="O13" s="504"/>
      <c r="P13" s="504"/>
      <c r="Q13" s="505"/>
      <c r="R13" s="506">
        <v>34749</v>
      </c>
      <c r="S13" s="507"/>
      <c r="T13" s="507"/>
      <c r="U13" s="507"/>
      <c r="V13" s="508"/>
      <c r="W13" s="509" t="s">
        <v>141</v>
      </c>
      <c r="X13" s="405"/>
      <c r="Y13" s="405"/>
      <c r="Z13" s="405"/>
      <c r="AA13" s="405"/>
      <c r="AB13" s="406"/>
      <c r="AC13" s="372">
        <v>2187</v>
      </c>
      <c r="AD13" s="373"/>
      <c r="AE13" s="373"/>
      <c r="AF13" s="373"/>
      <c r="AG13" s="374"/>
      <c r="AH13" s="372">
        <v>2491</v>
      </c>
      <c r="AI13" s="373"/>
      <c r="AJ13" s="373"/>
      <c r="AK13" s="373"/>
      <c r="AL13" s="432"/>
      <c r="AM13" s="476" t="s">
        <v>142</v>
      </c>
      <c r="AN13" s="376"/>
      <c r="AO13" s="376"/>
      <c r="AP13" s="376"/>
      <c r="AQ13" s="376"/>
      <c r="AR13" s="376"/>
      <c r="AS13" s="376"/>
      <c r="AT13" s="377"/>
      <c r="AU13" s="477" t="s">
        <v>143</v>
      </c>
      <c r="AV13" s="478"/>
      <c r="AW13" s="478"/>
      <c r="AX13" s="478"/>
      <c r="AY13" s="433" t="s">
        <v>144</v>
      </c>
      <c r="AZ13" s="434"/>
      <c r="BA13" s="434"/>
      <c r="BB13" s="434"/>
      <c r="BC13" s="434"/>
      <c r="BD13" s="434"/>
      <c r="BE13" s="434"/>
      <c r="BF13" s="434"/>
      <c r="BG13" s="434"/>
      <c r="BH13" s="434"/>
      <c r="BI13" s="434"/>
      <c r="BJ13" s="434"/>
      <c r="BK13" s="434"/>
      <c r="BL13" s="434"/>
      <c r="BM13" s="435"/>
      <c r="BN13" s="419">
        <v>494125</v>
      </c>
      <c r="BO13" s="420"/>
      <c r="BP13" s="420"/>
      <c r="BQ13" s="420"/>
      <c r="BR13" s="420"/>
      <c r="BS13" s="420"/>
      <c r="BT13" s="420"/>
      <c r="BU13" s="421"/>
      <c r="BV13" s="419">
        <v>-282895</v>
      </c>
      <c r="BW13" s="420"/>
      <c r="BX13" s="420"/>
      <c r="BY13" s="420"/>
      <c r="BZ13" s="420"/>
      <c r="CA13" s="420"/>
      <c r="CB13" s="420"/>
      <c r="CC13" s="421"/>
      <c r="CD13" s="459" t="s">
        <v>145</v>
      </c>
      <c r="CE13" s="379"/>
      <c r="CF13" s="379"/>
      <c r="CG13" s="379"/>
      <c r="CH13" s="379"/>
      <c r="CI13" s="379"/>
      <c r="CJ13" s="379"/>
      <c r="CK13" s="379"/>
      <c r="CL13" s="379"/>
      <c r="CM13" s="379"/>
      <c r="CN13" s="379"/>
      <c r="CO13" s="379"/>
      <c r="CP13" s="379"/>
      <c r="CQ13" s="379"/>
      <c r="CR13" s="379"/>
      <c r="CS13" s="460"/>
      <c r="CT13" s="416">
        <v>8.3000000000000007</v>
      </c>
      <c r="CU13" s="417"/>
      <c r="CV13" s="417"/>
      <c r="CW13" s="417"/>
      <c r="CX13" s="417"/>
      <c r="CY13" s="417"/>
      <c r="CZ13" s="417"/>
      <c r="DA13" s="418"/>
      <c r="DB13" s="416">
        <v>7.5</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146</v>
      </c>
      <c r="M14" s="546"/>
      <c r="N14" s="546"/>
      <c r="O14" s="546"/>
      <c r="P14" s="546"/>
      <c r="Q14" s="547"/>
      <c r="R14" s="506">
        <v>35577</v>
      </c>
      <c r="S14" s="507"/>
      <c r="T14" s="507"/>
      <c r="U14" s="507"/>
      <c r="V14" s="508"/>
      <c r="W14" s="510"/>
      <c r="X14" s="408"/>
      <c r="Y14" s="408"/>
      <c r="Z14" s="408"/>
      <c r="AA14" s="408"/>
      <c r="AB14" s="409"/>
      <c r="AC14" s="499">
        <v>14.8</v>
      </c>
      <c r="AD14" s="500"/>
      <c r="AE14" s="500"/>
      <c r="AF14" s="500"/>
      <c r="AG14" s="501"/>
      <c r="AH14" s="499">
        <v>15.6</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147</v>
      </c>
      <c r="CE14" s="457"/>
      <c r="CF14" s="457"/>
      <c r="CG14" s="457"/>
      <c r="CH14" s="457"/>
      <c r="CI14" s="457"/>
      <c r="CJ14" s="457"/>
      <c r="CK14" s="457"/>
      <c r="CL14" s="457"/>
      <c r="CM14" s="457"/>
      <c r="CN14" s="457"/>
      <c r="CO14" s="457"/>
      <c r="CP14" s="457"/>
      <c r="CQ14" s="457"/>
      <c r="CR14" s="457"/>
      <c r="CS14" s="458"/>
      <c r="CT14" s="516" t="s">
        <v>148</v>
      </c>
      <c r="CU14" s="517"/>
      <c r="CV14" s="517"/>
      <c r="CW14" s="517"/>
      <c r="CX14" s="517"/>
      <c r="CY14" s="517"/>
      <c r="CZ14" s="517"/>
      <c r="DA14" s="518"/>
      <c r="DB14" s="516" t="s">
        <v>148</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140</v>
      </c>
      <c r="N15" s="504"/>
      <c r="O15" s="504"/>
      <c r="P15" s="504"/>
      <c r="Q15" s="505"/>
      <c r="R15" s="506">
        <v>35394</v>
      </c>
      <c r="S15" s="507"/>
      <c r="T15" s="507"/>
      <c r="U15" s="507"/>
      <c r="V15" s="508"/>
      <c r="W15" s="509" t="s">
        <v>149</v>
      </c>
      <c r="X15" s="405"/>
      <c r="Y15" s="405"/>
      <c r="Z15" s="405"/>
      <c r="AA15" s="405"/>
      <c r="AB15" s="406"/>
      <c r="AC15" s="372">
        <v>1913</v>
      </c>
      <c r="AD15" s="373"/>
      <c r="AE15" s="373"/>
      <c r="AF15" s="373"/>
      <c r="AG15" s="374"/>
      <c r="AH15" s="372">
        <v>2114</v>
      </c>
      <c r="AI15" s="373"/>
      <c r="AJ15" s="373"/>
      <c r="AK15" s="373"/>
      <c r="AL15" s="432"/>
      <c r="AM15" s="476"/>
      <c r="AN15" s="376"/>
      <c r="AO15" s="376"/>
      <c r="AP15" s="376"/>
      <c r="AQ15" s="376"/>
      <c r="AR15" s="376"/>
      <c r="AS15" s="376"/>
      <c r="AT15" s="377"/>
      <c r="AU15" s="477"/>
      <c r="AV15" s="478"/>
      <c r="AW15" s="478"/>
      <c r="AX15" s="478"/>
      <c r="AY15" s="445" t="s">
        <v>150</v>
      </c>
      <c r="AZ15" s="446"/>
      <c r="BA15" s="446"/>
      <c r="BB15" s="446"/>
      <c r="BC15" s="446"/>
      <c r="BD15" s="446"/>
      <c r="BE15" s="446"/>
      <c r="BF15" s="446"/>
      <c r="BG15" s="446"/>
      <c r="BH15" s="446"/>
      <c r="BI15" s="446"/>
      <c r="BJ15" s="446"/>
      <c r="BK15" s="446"/>
      <c r="BL15" s="446"/>
      <c r="BM15" s="447"/>
      <c r="BN15" s="448">
        <v>3724792</v>
      </c>
      <c r="BO15" s="449"/>
      <c r="BP15" s="449"/>
      <c r="BQ15" s="449"/>
      <c r="BR15" s="449"/>
      <c r="BS15" s="449"/>
      <c r="BT15" s="449"/>
      <c r="BU15" s="450"/>
      <c r="BV15" s="448">
        <v>3558022</v>
      </c>
      <c r="BW15" s="449"/>
      <c r="BX15" s="449"/>
      <c r="BY15" s="449"/>
      <c r="BZ15" s="449"/>
      <c r="CA15" s="449"/>
      <c r="CB15" s="449"/>
      <c r="CC15" s="450"/>
      <c r="CD15" s="519" t="s">
        <v>151</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152</v>
      </c>
      <c r="M16" s="494"/>
      <c r="N16" s="494"/>
      <c r="O16" s="494"/>
      <c r="P16" s="494"/>
      <c r="Q16" s="495"/>
      <c r="R16" s="496" t="s">
        <v>153</v>
      </c>
      <c r="S16" s="497"/>
      <c r="T16" s="497"/>
      <c r="U16" s="497"/>
      <c r="V16" s="498"/>
      <c r="W16" s="510"/>
      <c r="X16" s="408"/>
      <c r="Y16" s="408"/>
      <c r="Z16" s="408"/>
      <c r="AA16" s="408"/>
      <c r="AB16" s="409"/>
      <c r="AC16" s="499">
        <v>12.9</v>
      </c>
      <c r="AD16" s="500"/>
      <c r="AE16" s="500"/>
      <c r="AF16" s="500"/>
      <c r="AG16" s="501"/>
      <c r="AH16" s="499">
        <v>13.2</v>
      </c>
      <c r="AI16" s="500"/>
      <c r="AJ16" s="500"/>
      <c r="AK16" s="500"/>
      <c r="AL16" s="502"/>
      <c r="AM16" s="476"/>
      <c r="AN16" s="376"/>
      <c r="AO16" s="376"/>
      <c r="AP16" s="376"/>
      <c r="AQ16" s="376"/>
      <c r="AR16" s="376"/>
      <c r="AS16" s="376"/>
      <c r="AT16" s="377"/>
      <c r="AU16" s="477"/>
      <c r="AV16" s="478"/>
      <c r="AW16" s="478"/>
      <c r="AX16" s="478"/>
      <c r="AY16" s="433" t="s">
        <v>154</v>
      </c>
      <c r="AZ16" s="434"/>
      <c r="BA16" s="434"/>
      <c r="BB16" s="434"/>
      <c r="BC16" s="434"/>
      <c r="BD16" s="434"/>
      <c r="BE16" s="434"/>
      <c r="BF16" s="434"/>
      <c r="BG16" s="434"/>
      <c r="BH16" s="434"/>
      <c r="BI16" s="434"/>
      <c r="BJ16" s="434"/>
      <c r="BK16" s="434"/>
      <c r="BL16" s="434"/>
      <c r="BM16" s="435"/>
      <c r="BN16" s="419">
        <v>15455337</v>
      </c>
      <c r="BO16" s="420"/>
      <c r="BP16" s="420"/>
      <c r="BQ16" s="420"/>
      <c r="BR16" s="420"/>
      <c r="BS16" s="420"/>
      <c r="BT16" s="420"/>
      <c r="BU16" s="421"/>
      <c r="BV16" s="419">
        <v>15326370</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155</v>
      </c>
      <c r="N17" s="513"/>
      <c r="O17" s="513"/>
      <c r="P17" s="513"/>
      <c r="Q17" s="514"/>
      <c r="R17" s="496" t="s">
        <v>156</v>
      </c>
      <c r="S17" s="497"/>
      <c r="T17" s="497"/>
      <c r="U17" s="497"/>
      <c r="V17" s="498"/>
      <c r="W17" s="509" t="s">
        <v>157</v>
      </c>
      <c r="X17" s="405"/>
      <c r="Y17" s="405"/>
      <c r="Z17" s="405"/>
      <c r="AA17" s="405"/>
      <c r="AB17" s="406"/>
      <c r="AC17" s="372">
        <v>10696</v>
      </c>
      <c r="AD17" s="373"/>
      <c r="AE17" s="373"/>
      <c r="AF17" s="373"/>
      <c r="AG17" s="374"/>
      <c r="AH17" s="372">
        <v>11391</v>
      </c>
      <c r="AI17" s="373"/>
      <c r="AJ17" s="373"/>
      <c r="AK17" s="373"/>
      <c r="AL17" s="432"/>
      <c r="AM17" s="476"/>
      <c r="AN17" s="376"/>
      <c r="AO17" s="376"/>
      <c r="AP17" s="376"/>
      <c r="AQ17" s="376"/>
      <c r="AR17" s="376"/>
      <c r="AS17" s="376"/>
      <c r="AT17" s="377"/>
      <c r="AU17" s="477"/>
      <c r="AV17" s="478"/>
      <c r="AW17" s="478"/>
      <c r="AX17" s="478"/>
      <c r="AY17" s="433" t="s">
        <v>158</v>
      </c>
      <c r="AZ17" s="434"/>
      <c r="BA17" s="434"/>
      <c r="BB17" s="434"/>
      <c r="BC17" s="434"/>
      <c r="BD17" s="434"/>
      <c r="BE17" s="434"/>
      <c r="BF17" s="434"/>
      <c r="BG17" s="434"/>
      <c r="BH17" s="434"/>
      <c r="BI17" s="434"/>
      <c r="BJ17" s="434"/>
      <c r="BK17" s="434"/>
      <c r="BL17" s="434"/>
      <c r="BM17" s="435"/>
      <c r="BN17" s="419">
        <v>4661110</v>
      </c>
      <c r="BO17" s="420"/>
      <c r="BP17" s="420"/>
      <c r="BQ17" s="420"/>
      <c r="BR17" s="420"/>
      <c r="BS17" s="420"/>
      <c r="BT17" s="420"/>
      <c r="BU17" s="421"/>
      <c r="BV17" s="419">
        <v>4436192</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159</v>
      </c>
      <c r="C18" s="470"/>
      <c r="D18" s="470"/>
      <c r="E18" s="471"/>
      <c r="F18" s="471"/>
      <c r="G18" s="471"/>
      <c r="H18" s="471"/>
      <c r="I18" s="471"/>
      <c r="J18" s="471"/>
      <c r="K18" s="471"/>
      <c r="L18" s="472">
        <v>420.12</v>
      </c>
      <c r="M18" s="472"/>
      <c r="N18" s="472"/>
      <c r="O18" s="472"/>
      <c r="P18" s="472"/>
      <c r="Q18" s="472"/>
      <c r="R18" s="473"/>
      <c r="S18" s="473"/>
      <c r="T18" s="473"/>
      <c r="U18" s="473"/>
      <c r="V18" s="474"/>
      <c r="W18" s="490"/>
      <c r="X18" s="491"/>
      <c r="Y18" s="491"/>
      <c r="Z18" s="491"/>
      <c r="AA18" s="491"/>
      <c r="AB18" s="515"/>
      <c r="AC18" s="389">
        <v>72.3</v>
      </c>
      <c r="AD18" s="390"/>
      <c r="AE18" s="390"/>
      <c r="AF18" s="390"/>
      <c r="AG18" s="475"/>
      <c r="AH18" s="389">
        <v>71.2</v>
      </c>
      <c r="AI18" s="390"/>
      <c r="AJ18" s="390"/>
      <c r="AK18" s="390"/>
      <c r="AL18" s="391"/>
      <c r="AM18" s="476"/>
      <c r="AN18" s="376"/>
      <c r="AO18" s="376"/>
      <c r="AP18" s="376"/>
      <c r="AQ18" s="376"/>
      <c r="AR18" s="376"/>
      <c r="AS18" s="376"/>
      <c r="AT18" s="377"/>
      <c r="AU18" s="477"/>
      <c r="AV18" s="478"/>
      <c r="AW18" s="478"/>
      <c r="AX18" s="478"/>
      <c r="AY18" s="433" t="s">
        <v>160</v>
      </c>
      <c r="AZ18" s="434"/>
      <c r="BA18" s="434"/>
      <c r="BB18" s="434"/>
      <c r="BC18" s="434"/>
      <c r="BD18" s="434"/>
      <c r="BE18" s="434"/>
      <c r="BF18" s="434"/>
      <c r="BG18" s="434"/>
      <c r="BH18" s="434"/>
      <c r="BI18" s="434"/>
      <c r="BJ18" s="434"/>
      <c r="BK18" s="434"/>
      <c r="BL18" s="434"/>
      <c r="BM18" s="435"/>
      <c r="BN18" s="419">
        <v>15441892</v>
      </c>
      <c r="BO18" s="420"/>
      <c r="BP18" s="420"/>
      <c r="BQ18" s="420"/>
      <c r="BR18" s="420"/>
      <c r="BS18" s="420"/>
      <c r="BT18" s="420"/>
      <c r="BU18" s="421"/>
      <c r="BV18" s="419">
        <v>15123173</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161</v>
      </c>
      <c r="C19" s="470"/>
      <c r="D19" s="470"/>
      <c r="E19" s="471"/>
      <c r="F19" s="471"/>
      <c r="G19" s="471"/>
      <c r="H19" s="471"/>
      <c r="I19" s="471"/>
      <c r="J19" s="471"/>
      <c r="K19" s="471"/>
      <c r="L19" s="479">
        <v>82</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162</v>
      </c>
      <c r="AZ19" s="434"/>
      <c r="BA19" s="434"/>
      <c r="BB19" s="434"/>
      <c r="BC19" s="434"/>
      <c r="BD19" s="434"/>
      <c r="BE19" s="434"/>
      <c r="BF19" s="434"/>
      <c r="BG19" s="434"/>
      <c r="BH19" s="434"/>
      <c r="BI19" s="434"/>
      <c r="BJ19" s="434"/>
      <c r="BK19" s="434"/>
      <c r="BL19" s="434"/>
      <c r="BM19" s="435"/>
      <c r="BN19" s="419">
        <v>21212046</v>
      </c>
      <c r="BO19" s="420"/>
      <c r="BP19" s="420"/>
      <c r="BQ19" s="420"/>
      <c r="BR19" s="420"/>
      <c r="BS19" s="420"/>
      <c r="BT19" s="420"/>
      <c r="BU19" s="421"/>
      <c r="BV19" s="419">
        <v>22336555</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163</v>
      </c>
      <c r="C20" s="470"/>
      <c r="D20" s="470"/>
      <c r="E20" s="471"/>
      <c r="F20" s="471"/>
      <c r="G20" s="471"/>
      <c r="H20" s="471"/>
      <c r="I20" s="471"/>
      <c r="J20" s="471"/>
      <c r="K20" s="471"/>
      <c r="L20" s="479">
        <v>16526</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164</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165</v>
      </c>
      <c r="C22" s="396"/>
      <c r="D22" s="397"/>
      <c r="E22" s="404" t="s">
        <v>1</v>
      </c>
      <c r="F22" s="405"/>
      <c r="G22" s="405"/>
      <c r="H22" s="405"/>
      <c r="I22" s="405"/>
      <c r="J22" s="405"/>
      <c r="K22" s="406"/>
      <c r="L22" s="404" t="s">
        <v>166</v>
      </c>
      <c r="M22" s="405"/>
      <c r="N22" s="405"/>
      <c r="O22" s="405"/>
      <c r="P22" s="406"/>
      <c r="Q22" s="410" t="s">
        <v>167</v>
      </c>
      <c r="R22" s="411"/>
      <c r="S22" s="411"/>
      <c r="T22" s="411"/>
      <c r="U22" s="411"/>
      <c r="V22" s="412"/>
      <c r="W22" s="461" t="s">
        <v>168</v>
      </c>
      <c r="X22" s="396"/>
      <c r="Y22" s="397"/>
      <c r="Z22" s="404" t="s">
        <v>1</v>
      </c>
      <c r="AA22" s="405"/>
      <c r="AB22" s="405"/>
      <c r="AC22" s="405"/>
      <c r="AD22" s="405"/>
      <c r="AE22" s="405"/>
      <c r="AF22" s="405"/>
      <c r="AG22" s="406"/>
      <c r="AH22" s="422" t="s">
        <v>169</v>
      </c>
      <c r="AI22" s="405"/>
      <c r="AJ22" s="405"/>
      <c r="AK22" s="405"/>
      <c r="AL22" s="406"/>
      <c r="AM22" s="422" t="s">
        <v>170</v>
      </c>
      <c r="AN22" s="423"/>
      <c r="AO22" s="423"/>
      <c r="AP22" s="423"/>
      <c r="AQ22" s="423"/>
      <c r="AR22" s="424"/>
      <c r="AS22" s="410" t="s">
        <v>167</v>
      </c>
      <c r="AT22" s="411"/>
      <c r="AU22" s="411"/>
      <c r="AV22" s="411"/>
      <c r="AW22" s="411"/>
      <c r="AX22" s="428"/>
      <c r="AY22" s="445" t="s">
        <v>171</v>
      </c>
      <c r="AZ22" s="446"/>
      <c r="BA22" s="446"/>
      <c r="BB22" s="446"/>
      <c r="BC22" s="446"/>
      <c r="BD22" s="446"/>
      <c r="BE22" s="446"/>
      <c r="BF22" s="446"/>
      <c r="BG22" s="446"/>
      <c r="BH22" s="446"/>
      <c r="BI22" s="446"/>
      <c r="BJ22" s="446"/>
      <c r="BK22" s="446"/>
      <c r="BL22" s="446"/>
      <c r="BM22" s="447"/>
      <c r="BN22" s="448">
        <v>37087944</v>
      </c>
      <c r="BO22" s="449"/>
      <c r="BP22" s="449"/>
      <c r="BQ22" s="449"/>
      <c r="BR22" s="449"/>
      <c r="BS22" s="449"/>
      <c r="BT22" s="449"/>
      <c r="BU22" s="450"/>
      <c r="BV22" s="448">
        <v>37962115</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172</v>
      </c>
      <c r="AZ23" s="434"/>
      <c r="BA23" s="434"/>
      <c r="BB23" s="434"/>
      <c r="BC23" s="434"/>
      <c r="BD23" s="434"/>
      <c r="BE23" s="434"/>
      <c r="BF23" s="434"/>
      <c r="BG23" s="434"/>
      <c r="BH23" s="434"/>
      <c r="BI23" s="434"/>
      <c r="BJ23" s="434"/>
      <c r="BK23" s="434"/>
      <c r="BL23" s="434"/>
      <c r="BM23" s="435"/>
      <c r="BN23" s="419">
        <v>29016755</v>
      </c>
      <c r="BO23" s="420"/>
      <c r="BP23" s="420"/>
      <c r="BQ23" s="420"/>
      <c r="BR23" s="420"/>
      <c r="BS23" s="420"/>
      <c r="BT23" s="420"/>
      <c r="BU23" s="421"/>
      <c r="BV23" s="419">
        <v>29024902</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173</v>
      </c>
      <c r="F24" s="376"/>
      <c r="G24" s="376"/>
      <c r="H24" s="376"/>
      <c r="I24" s="376"/>
      <c r="J24" s="376"/>
      <c r="K24" s="377"/>
      <c r="L24" s="372">
        <v>1</v>
      </c>
      <c r="M24" s="373"/>
      <c r="N24" s="373"/>
      <c r="O24" s="373"/>
      <c r="P24" s="374"/>
      <c r="Q24" s="372">
        <v>8040</v>
      </c>
      <c r="R24" s="373"/>
      <c r="S24" s="373"/>
      <c r="T24" s="373"/>
      <c r="U24" s="373"/>
      <c r="V24" s="374"/>
      <c r="W24" s="462"/>
      <c r="X24" s="399"/>
      <c r="Y24" s="400"/>
      <c r="Z24" s="375" t="s">
        <v>174</v>
      </c>
      <c r="AA24" s="376"/>
      <c r="AB24" s="376"/>
      <c r="AC24" s="376"/>
      <c r="AD24" s="376"/>
      <c r="AE24" s="376"/>
      <c r="AF24" s="376"/>
      <c r="AG24" s="377"/>
      <c r="AH24" s="372">
        <v>484</v>
      </c>
      <c r="AI24" s="373"/>
      <c r="AJ24" s="373"/>
      <c r="AK24" s="373"/>
      <c r="AL24" s="374"/>
      <c r="AM24" s="372">
        <v>1482976</v>
      </c>
      <c r="AN24" s="373"/>
      <c r="AO24" s="373"/>
      <c r="AP24" s="373"/>
      <c r="AQ24" s="373"/>
      <c r="AR24" s="374"/>
      <c r="AS24" s="372">
        <v>3064</v>
      </c>
      <c r="AT24" s="373"/>
      <c r="AU24" s="373"/>
      <c r="AV24" s="373"/>
      <c r="AW24" s="373"/>
      <c r="AX24" s="432"/>
      <c r="AY24" s="392" t="s">
        <v>175</v>
      </c>
      <c r="AZ24" s="393"/>
      <c r="BA24" s="393"/>
      <c r="BB24" s="393"/>
      <c r="BC24" s="393"/>
      <c r="BD24" s="393"/>
      <c r="BE24" s="393"/>
      <c r="BF24" s="393"/>
      <c r="BG24" s="393"/>
      <c r="BH24" s="393"/>
      <c r="BI24" s="393"/>
      <c r="BJ24" s="393"/>
      <c r="BK24" s="393"/>
      <c r="BL24" s="393"/>
      <c r="BM24" s="394"/>
      <c r="BN24" s="419">
        <v>28546434</v>
      </c>
      <c r="BO24" s="420"/>
      <c r="BP24" s="420"/>
      <c r="BQ24" s="420"/>
      <c r="BR24" s="420"/>
      <c r="BS24" s="420"/>
      <c r="BT24" s="420"/>
      <c r="BU24" s="421"/>
      <c r="BV24" s="419">
        <v>28674955</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176</v>
      </c>
      <c r="F25" s="376"/>
      <c r="G25" s="376"/>
      <c r="H25" s="376"/>
      <c r="I25" s="376"/>
      <c r="J25" s="376"/>
      <c r="K25" s="377"/>
      <c r="L25" s="372">
        <v>1</v>
      </c>
      <c r="M25" s="373"/>
      <c r="N25" s="373"/>
      <c r="O25" s="373"/>
      <c r="P25" s="374"/>
      <c r="Q25" s="372">
        <v>6580</v>
      </c>
      <c r="R25" s="373"/>
      <c r="S25" s="373"/>
      <c r="T25" s="373"/>
      <c r="U25" s="373"/>
      <c r="V25" s="374"/>
      <c r="W25" s="462"/>
      <c r="X25" s="399"/>
      <c r="Y25" s="400"/>
      <c r="Z25" s="375" t="s">
        <v>177</v>
      </c>
      <c r="AA25" s="376"/>
      <c r="AB25" s="376"/>
      <c r="AC25" s="376"/>
      <c r="AD25" s="376"/>
      <c r="AE25" s="376"/>
      <c r="AF25" s="376"/>
      <c r="AG25" s="377"/>
      <c r="AH25" s="372">
        <v>87</v>
      </c>
      <c r="AI25" s="373"/>
      <c r="AJ25" s="373"/>
      <c r="AK25" s="373"/>
      <c r="AL25" s="374"/>
      <c r="AM25" s="372">
        <v>248559</v>
      </c>
      <c r="AN25" s="373"/>
      <c r="AO25" s="373"/>
      <c r="AP25" s="373"/>
      <c r="AQ25" s="373"/>
      <c r="AR25" s="374"/>
      <c r="AS25" s="372">
        <v>2857</v>
      </c>
      <c r="AT25" s="373"/>
      <c r="AU25" s="373"/>
      <c r="AV25" s="373"/>
      <c r="AW25" s="373"/>
      <c r="AX25" s="432"/>
      <c r="AY25" s="445" t="s">
        <v>178</v>
      </c>
      <c r="AZ25" s="446"/>
      <c r="BA25" s="446"/>
      <c r="BB25" s="446"/>
      <c r="BC25" s="446"/>
      <c r="BD25" s="446"/>
      <c r="BE25" s="446"/>
      <c r="BF25" s="446"/>
      <c r="BG25" s="446"/>
      <c r="BH25" s="446"/>
      <c r="BI25" s="446"/>
      <c r="BJ25" s="446"/>
      <c r="BK25" s="446"/>
      <c r="BL25" s="446"/>
      <c r="BM25" s="447"/>
      <c r="BN25" s="448">
        <v>7230011</v>
      </c>
      <c r="BO25" s="449"/>
      <c r="BP25" s="449"/>
      <c r="BQ25" s="449"/>
      <c r="BR25" s="449"/>
      <c r="BS25" s="449"/>
      <c r="BT25" s="449"/>
      <c r="BU25" s="450"/>
      <c r="BV25" s="448">
        <v>6349867</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179</v>
      </c>
      <c r="F26" s="376"/>
      <c r="G26" s="376"/>
      <c r="H26" s="376"/>
      <c r="I26" s="376"/>
      <c r="J26" s="376"/>
      <c r="K26" s="377"/>
      <c r="L26" s="372">
        <v>1</v>
      </c>
      <c r="M26" s="373"/>
      <c r="N26" s="373"/>
      <c r="O26" s="373"/>
      <c r="P26" s="374"/>
      <c r="Q26" s="372">
        <v>5840</v>
      </c>
      <c r="R26" s="373"/>
      <c r="S26" s="373"/>
      <c r="T26" s="373"/>
      <c r="U26" s="373"/>
      <c r="V26" s="374"/>
      <c r="W26" s="462"/>
      <c r="X26" s="399"/>
      <c r="Y26" s="400"/>
      <c r="Z26" s="375" t="s">
        <v>180</v>
      </c>
      <c r="AA26" s="430"/>
      <c r="AB26" s="430"/>
      <c r="AC26" s="430"/>
      <c r="AD26" s="430"/>
      <c r="AE26" s="430"/>
      <c r="AF26" s="430"/>
      <c r="AG26" s="431"/>
      <c r="AH26" s="372">
        <v>8</v>
      </c>
      <c r="AI26" s="373"/>
      <c r="AJ26" s="373"/>
      <c r="AK26" s="373"/>
      <c r="AL26" s="374"/>
      <c r="AM26" s="372">
        <v>27752</v>
      </c>
      <c r="AN26" s="373"/>
      <c r="AO26" s="373"/>
      <c r="AP26" s="373"/>
      <c r="AQ26" s="373"/>
      <c r="AR26" s="374"/>
      <c r="AS26" s="372">
        <v>3469</v>
      </c>
      <c r="AT26" s="373"/>
      <c r="AU26" s="373"/>
      <c r="AV26" s="373"/>
      <c r="AW26" s="373"/>
      <c r="AX26" s="432"/>
      <c r="AY26" s="459" t="s">
        <v>181</v>
      </c>
      <c r="AZ26" s="379"/>
      <c r="BA26" s="379"/>
      <c r="BB26" s="379"/>
      <c r="BC26" s="379"/>
      <c r="BD26" s="379"/>
      <c r="BE26" s="379"/>
      <c r="BF26" s="379"/>
      <c r="BG26" s="379"/>
      <c r="BH26" s="379"/>
      <c r="BI26" s="379"/>
      <c r="BJ26" s="379"/>
      <c r="BK26" s="379"/>
      <c r="BL26" s="379"/>
      <c r="BM26" s="460"/>
      <c r="BN26" s="419" t="s">
        <v>139</v>
      </c>
      <c r="BO26" s="420"/>
      <c r="BP26" s="420"/>
      <c r="BQ26" s="420"/>
      <c r="BR26" s="420"/>
      <c r="BS26" s="420"/>
      <c r="BT26" s="420"/>
      <c r="BU26" s="421"/>
      <c r="BV26" s="419" t="s">
        <v>139</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182</v>
      </c>
      <c r="F27" s="376"/>
      <c r="G27" s="376"/>
      <c r="H27" s="376"/>
      <c r="I27" s="376"/>
      <c r="J27" s="376"/>
      <c r="K27" s="377"/>
      <c r="L27" s="372">
        <v>1</v>
      </c>
      <c r="M27" s="373"/>
      <c r="N27" s="373"/>
      <c r="O27" s="373"/>
      <c r="P27" s="374"/>
      <c r="Q27" s="372">
        <v>4210</v>
      </c>
      <c r="R27" s="373"/>
      <c r="S27" s="373"/>
      <c r="T27" s="373"/>
      <c r="U27" s="373"/>
      <c r="V27" s="374"/>
      <c r="W27" s="462"/>
      <c r="X27" s="399"/>
      <c r="Y27" s="400"/>
      <c r="Z27" s="375" t="s">
        <v>183</v>
      </c>
      <c r="AA27" s="376"/>
      <c r="AB27" s="376"/>
      <c r="AC27" s="376"/>
      <c r="AD27" s="376"/>
      <c r="AE27" s="376"/>
      <c r="AF27" s="376"/>
      <c r="AG27" s="377"/>
      <c r="AH27" s="372">
        <v>8</v>
      </c>
      <c r="AI27" s="373"/>
      <c r="AJ27" s="373"/>
      <c r="AK27" s="373"/>
      <c r="AL27" s="374"/>
      <c r="AM27" s="372">
        <v>34560</v>
      </c>
      <c r="AN27" s="373"/>
      <c r="AO27" s="373"/>
      <c r="AP27" s="373"/>
      <c r="AQ27" s="373"/>
      <c r="AR27" s="374"/>
      <c r="AS27" s="372">
        <v>4320</v>
      </c>
      <c r="AT27" s="373"/>
      <c r="AU27" s="373"/>
      <c r="AV27" s="373"/>
      <c r="AW27" s="373"/>
      <c r="AX27" s="432"/>
      <c r="AY27" s="456" t="s">
        <v>184</v>
      </c>
      <c r="AZ27" s="457"/>
      <c r="BA27" s="457"/>
      <c r="BB27" s="457"/>
      <c r="BC27" s="457"/>
      <c r="BD27" s="457"/>
      <c r="BE27" s="457"/>
      <c r="BF27" s="457"/>
      <c r="BG27" s="457"/>
      <c r="BH27" s="457"/>
      <c r="BI27" s="457"/>
      <c r="BJ27" s="457"/>
      <c r="BK27" s="457"/>
      <c r="BL27" s="457"/>
      <c r="BM27" s="458"/>
      <c r="BN27" s="453">
        <v>575418</v>
      </c>
      <c r="BO27" s="454"/>
      <c r="BP27" s="454"/>
      <c r="BQ27" s="454"/>
      <c r="BR27" s="454"/>
      <c r="BS27" s="454"/>
      <c r="BT27" s="454"/>
      <c r="BU27" s="455"/>
      <c r="BV27" s="453">
        <v>574666</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185</v>
      </c>
      <c r="F28" s="376"/>
      <c r="G28" s="376"/>
      <c r="H28" s="376"/>
      <c r="I28" s="376"/>
      <c r="J28" s="376"/>
      <c r="K28" s="377"/>
      <c r="L28" s="372">
        <v>1</v>
      </c>
      <c r="M28" s="373"/>
      <c r="N28" s="373"/>
      <c r="O28" s="373"/>
      <c r="P28" s="374"/>
      <c r="Q28" s="372">
        <v>3410</v>
      </c>
      <c r="R28" s="373"/>
      <c r="S28" s="373"/>
      <c r="T28" s="373"/>
      <c r="U28" s="373"/>
      <c r="V28" s="374"/>
      <c r="W28" s="462"/>
      <c r="X28" s="399"/>
      <c r="Y28" s="400"/>
      <c r="Z28" s="375" t="s">
        <v>186</v>
      </c>
      <c r="AA28" s="376"/>
      <c r="AB28" s="376"/>
      <c r="AC28" s="376"/>
      <c r="AD28" s="376"/>
      <c r="AE28" s="376"/>
      <c r="AF28" s="376"/>
      <c r="AG28" s="377"/>
      <c r="AH28" s="372" t="s">
        <v>139</v>
      </c>
      <c r="AI28" s="373"/>
      <c r="AJ28" s="373"/>
      <c r="AK28" s="373"/>
      <c r="AL28" s="374"/>
      <c r="AM28" s="372" t="s">
        <v>139</v>
      </c>
      <c r="AN28" s="373"/>
      <c r="AO28" s="373"/>
      <c r="AP28" s="373"/>
      <c r="AQ28" s="373"/>
      <c r="AR28" s="374"/>
      <c r="AS28" s="372" t="s">
        <v>139</v>
      </c>
      <c r="AT28" s="373"/>
      <c r="AU28" s="373"/>
      <c r="AV28" s="373"/>
      <c r="AW28" s="373"/>
      <c r="AX28" s="432"/>
      <c r="AY28" s="436" t="s">
        <v>187</v>
      </c>
      <c r="AZ28" s="437"/>
      <c r="BA28" s="437"/>
      <c r="BB28" s="438"/>
      <c r="BC28" s="445" t="s">
        <v>50</v>
      </c>
      <c r="BD28" s="446"/>
      <c r="BE28" s="446"/>
      <c r="BF28" s="446"/>
      <c r="BG28" s="446"/>
      <c r="BH28" s="446"/>
      <c r="BI28" s="446"/>
      <c r="BJ28" s="446"/>
      <c r="BK28" s="446"/>
      <c r="BL28" s="446"/>
      <c r="BM28" s="447"/>
      <c r="BN28" s="448">
        <v>3853426</v>
      </c>
      <c r="BO28" s="449"/>
      <c r="BP28" s="449"/>
      <c r="BQ28" s="449"/>
      <c r="BR28" s="449"/>
      <c r="BS28" s="449"/>
      <c r="BT28" s="449"/>
      <c r="BU28" s="450"/>
      <c r="BV28" s="448">
        <v>3816562</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188</v>
      </c>
      <c r="F29" s="376"/>
      <c r="G29" s="376"/>
      <c r="H29" s="376"/>
      <c r="I29" s="376"/>
      <c r="J29" s="376"/>
      <c r="K29" s="377"/>
      <c r="L29" s="372">
        <v>16</v>
      </c>
      <c r="M29" s="373"/>
      <c r="N29" s="373"/>
      <c r="O29" s="373"/>
      <c r="P29" s="374"/>
      <c r="Q29" s="372">
        <v>3250</v>
      </c>
      <c r="R29" s="373"/>
      <c r="S29" s="373"/>
      <c r="T29" s="373"/>
      <c r="U29" s="373"/>
      <c r="V29" s="374"/>
      <c r="W29" s="463"/>
      <c r="X29" s="464"/>
      <c r="Y29" s="465"/>
      <c r="Z29" s="375" t="s">
        <v>189</v>
      </c>
      <c r="AA29" s="376"/>
      <c r="AB29" s="376"/>
      <c r="AC29" s="376"/>
      <c r="AD29" s="376"/>
      <c r="AE29" s="376"/>
      <c r="AF29" s="376"/>
      <c r="AG29" s="377"/>
      <c r="AH29" s="372">
        <v>492</v>
      </c>
      <c r="AI29" s="373"/>
      <c r="AJ29" s="373"/>
      <c r="AK29" s="373"/>
      <c r="AL29" s="374"/>
      <c r="AM29" s="372">
        <v>1517536</v>
      </c>
      <c r="AN29" s="373"/>
      <c r="AO29" s="373"/>
      <c r="AP29" s="373"/>
      <c r="AQ29" s="373"/>
      <c r="AR29" s="374"/>
      <c r="AS29" s="372">
        <v>3084</v>
      </c>
      <c r="AT29" s="373"/>
      <c r="AU29" s="373"/>
      <c r="AV29" s="373"/>
      <c r="AW29" s="373"/>
      <c r="AX29" s="432"/>
      <c r="AY29" s="439"/>
      <c r="AZ29" s="440"/>
      <c r="BA29" s="440"/>
      <c r="BB29" s="441"/>
      <c r="BC29" s="433" t="s">
        <v>190</v>
      </c>
      <c r="BD29" s="434"/>
      <c r="BE29" s="434"/>
      <c r="BF29" s="434"/>
      <c r="BG29" s="434"/>
      <c r="BH29" s="434"/>
      <c r="BI29" s="434"/>
      <c r="BJ29" s="434"/>
      <c r="BK29" s="434"/>
      <c r="BL29" s="434"/>
      <c r="BM29" s="435"/>
      <c r="BN29" s="419">
        <v>2554473</v>
      </c>
      <c r="BO29" s="420"/>
      <c r="BP29" s="420"/>
      <c r="BQ29" s="420"/>
      <c r="BR29" s="420"/>
      <c r="BS29" s="420"/>
      <c r="BT29" s="420"/>
      <c r="BU29" s="421"/>
      <c r="BV29" s="419">
        <v>2255324</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191</v>
      </c>
      <c r="X30" s="387"/>
      <c r="Y30" s="387"/>
      <c r="Z30" s="387"/>
      <c r="AA30" s="387"/>
      <c r="AB30" s="387"/>
      <c r="AC30" s="387"/>
      <c r="AD30" s="387"/>
      <c r="AE30" s="387"/>
      <c r="AF30" s="387"/>
      <c r="AG30" s="388"/>
      <c r="AH30" s="389">
        <v>96.8</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9889386</v>
      </c>
      <c r="BO30" s="454"/>
      <c r="BP30" s="454"/>
      <c r="BQ30" s="454"/>
      <c r="BR30" s="454"/>
      <c r="BS30" s="454"/>
      <c r="BT30" s="454"/>
      <c r="BU30" s="455"/>
      <c r="BV30" s="453">
        <v>9446874</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192</v>
      </c>
      <c r="D32" s="378"/>
      <c r="E32" s="378"/>
      <c r="F32" s="378"/>
      <c r="G32" s="378"/>
      <c r="H32" s="378"/>
      <c r="I32" s="378"/>
      <c r="J32" s="378"/>
      <c r="K32" s="378"/>
      <c r="L32" s="378"/>
      <c r="M32" s="378"/>
      <c r="N32" s="378"/>
      <c r="O32" s="378"/>
      <c r="P32" s="378"/>
      <c r="Q32" s="378"/>
      <c r="R32" s="378"/>
      <c r="S32" s="378"/>
      <c r="U32" s="379" t="s">
        <v>193</v>
      </c>
      <c r="V32" s="379"/>
      <c r="W32" s="379"/>
      <c r="X32" s="379"/>
      <c r="Y32" s="379"/>
      <c r="Z32" s="379"/>
      <c r="AA32" s="379"/>
      <c r="AB32" s="379"/>
      <c r="AC32" s="379"/>
      <c r="AD32" s="379"/>
      <c r="AE32" s="379"/>
      <c r="AF32" s="379"/>
      <c r="AG32" s="379"/>
      <c r="AH32" s="379"/>
      <c r="AI32" s="379"/>
      <c r="AJ32" s="379"/>
      <c r="AK32" s="379"/>
      <c r="AM32" s="379" t="s">
        <v>194</v>
      </c>
      <c r="AN32" s="379"/>
      <c r="AO32" s="379"/>
      <c r="AP32" s="379"/>
      <c r="AQ32" s="379"/>
      <c r="AR32" s="379"/>
      <c r="AS32" s="379"/>
      <c r="AT32" s="379"/>
      <c r="AU32" s="379"/>
      <c r="AV32" s="379"/>
      <c r="AW32" s="379"/>
      <c r="AX32" s="379"/>
      <c r="AY32" s="379"/>
      <c r="AZ32" s="379"/>
      <c r="BA32" s="379"/>
      <c r="BB32" s="379"/>
      <c r="BC32" s="379"/>
      <c r="BE32" s="379" t="s">
        <v>195</v>
      </c>
      <c r="BF32" s="379"/>
      <c r="BG32" s="379"/>
      <c r="BH32" s="379"/>
      <c r="BI32" s="379"/>
      <c r="BJ32" s="379"/>
      <c r="BK32" s="379"/>
      <c r="BL32" s="379"/>
      <c r="BM32" s="379"/>
      <c r="BN32" s="379"/>
      <c r="BO32" s="379"/>
      <c r="BP32" s="379"/>
      <c r="BQ32" s="379"/>
      <c r="BR32" s="379"/>
      <c r="BS32" s="379"/>
      <c r="BT32" s="379"/>
      <c r="BU32" s="379"/>
      <c r="BW32" s="379" t="s">
        <v>196</v>
      </c>
      <c r="BX32" s="379"/>
      <c r="BY32" s="379"/>
      <c r="BZ32" s="379"/>
      <c r="CA32" s="379"/>
      <c r="CB32" s="379"/>
      <c r="CC32" s="379"/>
      <c r="CD32" s="379"/>
      <c r="CE32" s="379"/>
      <c r="CF32" s="379"/>
      <c r="CG32" s="379"/>
      <c r="CH32" s="379"/>
      <c r="CI32" s="379"/>
      <c r="CJ32" s="379"/>
      <c r="CK32" s="379"/>
      <c r="CL32" s="379"/>
      <c r="CM32" s="379"/>
      <c r="CO32" s="379" t="s">
        <v>197</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198</v>
      </c>
      <c r="D33" s="371"/>
      <c r="E33" s="370" t="s">
        <v>199</v>
      </c>
      <c r="F33" s="370"/>
      <c r="G33" s="370"/>
      <c r="H33" s="370"/>
      <c r="I33" s="370"/>
      <c r="J33" s="370"/>
      <c r="K33" s="370"/>
      <c r="L33" s="370"/>
      <c r="M33" s="370"/>
      <c r="N33" s="370"/>
      <c r="O33" s="370"/>
      <c r="P33" s="370"/>
      <c r="Q33" s="370"/>
      <c r="R33" s="370"/>
      <c r="S33" s="370"/>
      <c r="T33" s="206"/>
      <c r="U33" s="371" t="s">
        <v>198</v>
      </c>
      <c r="V33" s="371"/>
      <c r="W33" s="370" t="s">
        <v>199</v>
      </c>
      <c r="X33" s="370"/>
      <c r="Y33" s="370"/>
      <c r="Z33" s="370"/>
      <c r="AA33" s="370"/>
      <c r="AB33" s="370"/>
      <c r="AC33" s="370"/>
      <c r="AD33" s="370"/>
      <c r="AE33" s="370"/>
      <c r="AF33" s="370"/>
      <c r="AG33" s="370"/>
      <c r="AH33" s="370"/>
      <c r="AI33" s="370"/>
      <c r="AJ33" s="370"/>
      <c r="AK33" s="370"/>
      <c r="AL33" s="206"/>
      <c r="AM33" s="371" t="s">
        <v>198</v>
      </c>
      <c r="AN33" s="371"/>
      <c r="AO33" s="370" t="s">
        <v>199</v>
      </c>
      <c r="AP33" s="370"/>
      <c r="AQ33" s="370"/>
      <c r="AR33" s="370"/>
      <c r="AS33" s="370"/>
      <c r="AT33" s="370"/>
      <c r="AU33" s="370"/>
      <c r="AV33" s="370"/>
      <c r="AW33" s="370"/>
      <c r="AX33" s="370"/>
      <c r="AY33" s="370"/>
      <c r="AZ33" s="370"/>
      <c r="BA33" s="370"/>
      <c r="BB33" s="370"/>
      <c r="BC33" s="370"/>
      <c r="BD33" s="207"/>
      <c r="BE33" s="370" t="s">
        <v>200</v>
      </c>
      <c r="BF33" s="370"/>
      <c r="BG33" s="370" t="s">
        <v>201</v>
      </c>
      <c r="BH33" s="370"/>
      <c r="BI33" s="370"/>
      <c r="BJ33" s="370"/>
      <c r="BK33" s="370"/>
      <c r="BL33" s="370"/>
      <c r="BM33" s="370"/>
      <c r="BN33" s="370"/>
      <c r="BO33" s="370"/>
      <c r="BP33" s="370"/>
      <c r="BQ33" s="370"/>
      <c r="BR33" s="370"/>
      <c r="BS33" s="370"/>
      <c r="BT33" s="370"/>
      <c r="BU33" s="370"/>
      <c r="BV33" s="207"/>
      <c r="BW33" s="371" t="s">
        <v>200</v>
      </c>
      <c r="BX33" s="371"/>
      <c r="BY33" s="370" t="s">
        <v>202</v>
      </c>
      <c r="BZ33" s="370"/>
      <c r="CA33" s="370"/>
      <c r="CB33" s="370"/>
      <c r="CC33" s="370"/>
      <c r="CD33" s="370"/>
      <c r="CE33" s="370"/>
      <c r="CF33" s="370"/>
      <c r="CG33" s="370"/>
      <c r="CH33" s="370"/>
      <c r="CI33" s="370"/>
      <c r="CJ33" s="370"/>
      <c r="CK33" s="370"/>
      <c r="CL33" s="370"/>
      <c r="CM33" s="370"/>
      <c r="CN33" s="206"/>
      <c r="CO33" s="371" t="s">
        <v>198</v>
      </c>
      <c r="CP33" s="371"/>
      <c r="CQ33" s="370" t="s">
        <v>203</v>
      </c>
      <c r="CR33" s="370"/>
      <c r="CS33" s="370"/>
      <c r="CT33" s="370"/>
      <c r="CU33" s="370"/>
      <c r="CV33" s="370"/>
      <c r="CW33" s="370"/>
      <c r="CX33" s="370"/>
      <c r="CY33" s="370"/>
      <c r="CZ33" s="370"/>
      <c r="DA33" s="370"/>
      <c r="DB33" s="370"/>
      <c r="DC33" s="370"/>
      <c r="DD33" s="370"/>
      <c r="DE33" s="370"/>
      <c r="DF33" s="206"/>
      <c r="DG33" s="369" t="s">
        <v>204</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4</v>
      </c>
      <c r="V34" s="367"/>
      <c r="W34" s="368" t="str">
        <f>IF('各会計、関係団体の財政状況及び健全化判断比率'!B28="","",'各会計、関係団体の財政状況及び健全化判断比率'!B28)</f>
        <v>国民健康保険事業特別会計（事業勘定）</v>
      </c>
      <c r="X34" s="368"/>
      <c r="Y34" s="368"/>
      <c r="Z34" s="368"/>
      <c r="AA34" s="368"/>
      <c r="AB34" s="368"/>
      <c r="AC34" s="368"/>
      <c r="AD34" s="368"/>
      <c r="AE34" s="368"/>
      <c r="AF34" s="368"/>
      <c r="AG34" s="368"/>
      <c r="AH34" s="368"/>
      <c r="AI34" s="368"/>
      <c r="AJ34" s="368"/>
      <c r="AK34" s="368"/>
      <c r="AL34" s="181"/>
      <c r="AM34" s="367">
        <f>IF(AO34="","",MAX(C34:D43,U34:V43)+1)</f>
        <v>9</v>
      </c>
      <c r="AN34" s="367"/>
      <c r="AO34" s="368" t="str">
        <f>IF('各会計、関係団体の財政状況及び健全化判断比率'!B33="","",'各会計、関係団体の財政状況及び健全化判断比率'!B33)</f>
        <v>水道事業会計</v>
      </c>
      <c r="AP34" s="368"/>
      <c r="AQ34" s="368"/>
      <c r="AR34" s="368"/>
      <c r="AS34" s="368"/>
      <c r="AT34" s="368"/>
      <c r="AU34" s="368"/>
      <c r="AV34" s="368"/>
      <c r="AW34" s="368"/>
      <c r="AX34" s="368"/>
      <c r="AY34" s="368"/>
      <c r="AZ34" s="368"/>
      <c r="BA34" s="368"/>
      <c r="BB34" s="368"/>
      <c r="BC34" s="368"/>
      <c r="BD34" s="181"/>
      <c r="BE34" s="367">
        <f>IF(BG34="","",MAX(C34:D43,U34:V43,AM34:AN43)+1)</f>
        <v>10</v>
      </c>
      <c r="BF34" s="367"/>
      <c r="BG34" s="368" t="str">
        <f>IF('各会計、関係団体の財政状況及び健全化判断比率'!B34="","",'各会計、関係団体の財政状況及び健全化判断比率'!B34)</f>
        <v>下水道事業特別会計</v>
      </c>
      <c r="BH34" s="368"/>
      <c r="BI34" s="368"/>
      <c r="BJ34" s="368"/>
      <c r="BK34" s="368"/>
      <c r="BL34" s="368"/>
      <c r="BM34" s="368"/>
      <c r="BN34" s="368"/>
      <c r="BO34" s="368"/>
      <c r="BP34" s="368"/>
      <c r="BQ34" s="368"/>
      <c r="BR34" s="368"/>
      <c r="BS34" s="368"/>
      <c r="BT34" s="368"/>
      <c r="BU34" s="368"/>
      <c r="BV34" s="181"/>
      <c r="BW34" s="367">
        <f>IF(BY34="","",MAX(C34:D43,U34:V43,AM34:AN43,BE34:BF43)+1)</f>
        <v>13</v>
      </c>
      <c r="BX34" s="367"/>
      <c r="BY34" s="368" t="str">
        <f>IF('各会計、関係団体の財政状況及び健全化判断比率'!B68="","",'各会計、関係団体の財政状況及び健全化判断比率'!B68)</f>
        <v>長崎県病院企業団（五島市分）</v>
      </c>
      <c r="BZ34" s="368"/>
      <c r="CA34" s="368"/>
      <c r="CB34" s="368"/>
      <c r="CC34" s="368"/>
      <c r="CD34" s="368"/>
      <c r="CE34" s="368"/>
      <c r="CF34" s="368"/>
      <c r="CG34" s="368"/>
      <c r="CH34" s="368"/>
      <c r="CI34" s="368"/>
      <c r="CJ34" s="368"/>
      <c r="CK34" s="368"/>
      <c r="CL34" s="368"/>
      <c r="CM34" s="368"/>
      <c r="CN34" s="181"/>
      <c r="CO34" s="367">
        <f>IF(CQ34="","",MAX(C34:D43,U34:V43,AM34:AN43,BE34:BF43,BW34:BX43)+1)</f>
        <v>22</v>
      </c>
      <c r="CP34" s="367"/>
      <c r="CQ34" s="368" t="str">
        <f>IF('各会計、関係団体の財政状況及び健全化判断比率'!BS7="","",'各会計、関係団体の財政状況及び健全化判断比率'!BS7)</f>
        <v>五島市農林総合開発公社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診療所事業特別会計</v>
      </c>
      <c r="F35" s="368"/>
      <c r="G35" s="368"/>
      <c r="H35" s="368"/>
      <c r="I35" s="368"/>
      <c r="J35" s="368"/>
      <c r="K35" s="368"/>
      <c r="L35" s="368"/>
      <c r="M35" s="368"/>
      <c r="N35" s="368"/>
      <c r="O35" s="368"/>
      <c r="P35" s="368"/>
      <c r="Q35" s="368"/>
      <c r="R35" s="368"/>
      <c r="S35" s="368"/>
      <c r="T35" s="181"/>
      <c r="U35" s="367">
        <f>IF(W35="","",U34+1)</f>
        <v>5</v>
      </c>
      <c r="V35" s="367"/>
      <c r="W35" s="368" t="str">
        <f>IF('各会計、関係団体の財政状況及び健全化判断比率'!B29="","",'各会計、関係団体の財政状況及び健全化判断比率'!B29)</f>
        <v>国民健康保険事業特別会計（直営診療施設勘定）</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f t="shared" ref="BE35:BE43" si="1">IF(BG35="","",BE34+1)</f>
        <v>11</v>
      </c>
      <c r="BF35" s="367"/>
      <c r="BG35" s="368" t="str">
        <f>IF('各会計、関係団体の財政状況及び健全化判断比率'!B35="","",'各会計、関係団体の財政状況及び健全化判断比率'!B35)</f>
        <v>港湾整備事業特別会計</v>
      </c>
      <c r="BH35" s="368"/>
      <c r="BI35" s="368"/>
      <c r="BJ35" s="368"/>
      <c r="BK35" s="368"/>
      <c r="BL35" s="368"/>
      <c r="BM35" s="368"/>
      <c r="BN35" s="368"/>
      <c r="BO35" s="368"/>
      <c r="BP35" s="368"/>
      <c r="BQ35" s="368"/>
      <c r="BR35" s="368"/>
      <c r="BS35" s="368"/>
      <c r="BT35" s="368"/>
      <c r="BU35" s="368"/>
      <c r="BV35" s="181"/>
      <c r="BW35" s="367">
        <f t="shared" ref="BW35:BW43" si="2">IF(BY35="","",BW34+1)</f>
        <v>14</v>
      </c>
      <c r="BX35" s="367"/>
      <c r="BY35" s="368" t="str">
        <f>IF('各会計、関係団体の財政状況及び健全化判断比率'!B69="","",'各会計、関係団体の財政状況及び健全化判断比率'!B69)</f>
        <v>長崎県市町村総合組合（一般会計）</v>
      </c>
      <c r="BZ35" s="368"/>
      <c r="CA35" s="368"/>
      <c r="CB35" s="368"/>
      <c r="CC35" s="368"/>
      <c r="CD35" s="368"/>
      <c r="CE35" s="368"/>
      <c r="CF35" s="368"/>
      <c r="CG35" s="368"/>
      <c r="CH35" s="368"/>
      <c r="CI35" s="368"/>
      <c r="CJ35" s="368"/>
      <c r="CK35" s="368"/>
      <c r="CL35" s="368"/>
      <c r="CM35" s="368"/>
      <c r="CN35" s="181"/>
      <c r="CO35" s="367">
        <f t="shared" ref="CO35:CO43" si="3">IF(CQ35="","",CO34+1)</f>
        <v>23</v>
      </c>
      <c r="CP35" s="367"/>
      <c r="CQ35" s="368" t="str">
        <f>IF('各会計、関係団体の財政状況及び健全化判断比率'!BS8="","",'各会計、関係団体の財政状況及び健全化判断比率'!BS8)</f>
        <v>嵯峨島旅客船</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f>IF(E36="","",C35+1)</f>
        <v>3</v>
      </c>
      <c r="D36" s="367"/>
      <c r="E36" s="368" t="str">
        <f>IF('各会計、関係団体の財政状況及び健全化判断比率'!B9="","",'各会計、関係団体の財政状況及び健全化判断比率'!B9)</f>
        <v>土地取得事業特別会計</v>
      </c>
      <c r="F36" s="368"/>
      <c r="G36" s="368"/>
      <c r="H36" s="368"/>
      <c r="I36" s="368"/>
      <c r="J36" s="368"/>
      <c r="K36" s="368"/>
      <c r="L36" s="368"/>
      <c r="M36" s="368"/>
      <c r="N36" s="368"/>
      <c r="O36" s="368"/>
      <c r="P36" s="368"/>
      <c r="Q36" s="368"/>
      <c r="R36" s="368"/>
      <c r="S36" s="368"/>
      <c r="T36" s="181"/>
      <c r="U36" s="367">
        <f t="shared" ref="U36:U43" si="4">IF(W36="","",U35+1)</f>
        <v>6</v>
      </c>
      <c r="V36" s="367"/>
      <c r="W36" s="368" t="str">
        <f>IF('各会計、関係団体の財政状況及び健全化判断比率'!B30="","",'各会計、関係団体の財政状況及び健全化判断比率'!B30)</f>
        <v>介護保険事業特別会計（事業勘定）</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f t="shared" si="1"/>
        <v>12</v>
      </c>
      <c r="BF36" s="367"/>
      <c r="BG36" s="368" t="str">
        <f>IF('各会計、関係団体の財政状況及び健全化判断比率'!B36="","",'各会計、関係団体の財政状況及び健全化判断比率'!B36)</f>
        <v>交通船事業特別会計</v>
      </c>
      <c r="BH36" s="368"/>
      <c r="BI36" s="368"/>
      <c r="BJ36" s="368"/>
      <c r="BK36" s="368"/>
      <c r="BL36" s="368"/>
      <c r="BM36" s="368"/>
      <c r="BN36" s="368"/>
      <c r="BO36" s="368"/>
      <c r="BP36" s="368"/>
      <c r="BQ36" s="368"/>
      <c r="BR36" s="368"/>
      <c r="BS36" s="368"/>
      <c r="BT36" s="368"/>
      <c r="BU36" s="368"/>
      <c r="BV36" s="181"/>
      <c r="BW36" s="367">
        <f t="shared" si="2"/>
        <v>15</v>
      </c>
      <c r="BX36" s="367"/>
      <c r="BY36" s="368" t="str">
        <f>IF('各会計、関係団体の財政状況及び健全化判断比率'!B70="","",'各会計、関係団体の財政状況及び健全化判断比率'!B70)</f>
        <v>〃（市町村会館管理事業特別会計）</v>
      </c>
      <c r="BZ36" s="368"/>
      <c r="CA36" s="368"/>
      <c r="CB36" s="368"/>
      <c r="CC36" s="368"/>
      <c r="CD36" s="368"/>
      <c r="CE36" s="368"/>
      <c r="CF36" s="368"/>
      <c r="CG36" s="368"/>
      <c r="CH36" s="368"/>
      <c r="CI36" s="368"/>
      <c r="CJ36" s="368"/>
      <c r="CK36" s="368"/>
      <c r="CL36" s="368"/>
      <c r="CM36" s="368"/>
      <c r="CN36" s="181"/>
      <c r="CO36" s="367">
        <f t="shared" si="3"/>
        <v>24</v>
      </c>
      <c r="CP36" s="367"/>
      <c r="CQ36" s="368" t="str">
        <f>IF('各会計、関係団体の財政状況及び健全化判断比率'!BS9="","",'各会計、関係団体の財政状況及び健全化判断比率'!BS9)</f>
        <v>五島テレビ</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7</v>
      </c>
      <c r="V37" s="367"/>
      <c r="W37" s="368" t="str">
        <f>IF('各会計、関係団体の財政状況及び健全化判断比率'!B31="","",'各会計、関係団体の財政状況及び健全化判断比率'!B31)</f>
        <v>介護保険事業特別会計（介護サービス事業勘定）</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16</v>
      </c>
      <c r="BX37" s="367"/>
      <c r="BY37" s="368" t="str">
        <f>IF('各会計、関係団体の財政状況及び健全化判断比率'!B71="","",'各会計、関係団体の財政状況及び健全化判断比率'!B71)</f>
        <v>〃（市町村会館馬町別館管理事業特別会計）</v>
      </c>
      <c r="BZ37" s="368"/>
      <c r="CA37" s="368"/>
      <c r="CB37" s="368"/>
      <c r="CC37" s="368"/>
      <c r="CD37" s="368"/>
      <c r="CE37" s="368"/>
      <c r="CF37" s="368"/>
      <c r="CG37" s="368"/>
      <c r="CH37" s="368"/>
      <c r="CI37" s="368"/>
      <c r="CJ37" s="368"/>
      <c r="CK37" s="368"/>
      <c r="CL37" s="368"/>
      <c r="CM37" s="368"/>
      <c r="CN37" s="181"/>
      <c r="CO37" s="367">
        <f t="shared" si="3"/>
        <v>25</v>
      </c>
      <c r="CP37" s="367"/>
      <c r="CQ37" s="368" t="str">
        <f>IF('各会計、関係団体の財政状況及び健全化判断比率'!BS10="","",'各会計、関係団体の財政状況及び健全化判断比率'!BS10)</f>
        <v>長崎県林業公社</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f t="shared" si="4"/>
        <v>8</v>
      </c>
      <c r="V38" s="367"/>
      <c r="W38" s="368" t="str">
        <f>IF('各会計、関係団体の財政状況及び健全化判断比率'!B32="","",'各会計、関係団体の財政状況及び健全化判断比率'!B32)</f>
        <v>後期高齢者医療特別会計</v>
      </c>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17</v>
      </c>
      <c r="BX38" s="367"/>
      <c r="BY38" s="368" t="str">
        <f>IF('各会計、関係団体の財政状況及び健全化判断比率'!B72="","",'各会計、関係団体の財政状況及び健全化判断比率'!B72)</f>
        <v>〃（公平委員会事業特別会計）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18</v>
      </c>
      <c r="BX39" s="367"/>
      <c r="BY39" s="368" t="str">
        <f>IF('各会計、関係団体の財政状況及び健全化判断比率'!B73="","",'各会計、関係団体の財政状況及び健全化判断比率'!B73)</f>
        <v>〃（行政不服審査会事業特別会計）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19</v>
      </c>
      <c r="BX40" s="367"/>
      <c r="BY40" s="368" t="str">
        <f>IF('各会計、関係団体の財政状況及び健全化判断比率'!B74="","",'各会計、関係団体の財政状況及び健全化判断比率'!B74)</f>
        <v>〃（交通災害共済事業特別会計）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20</v>
      </c>
      <c r="BX41" s="367"/>
      <c r="BY41" s="368" t="str">
        <f>IF('各会計、関係団体の財政状況及び健全化判断比率'!B75="","",'各会計、関係団体の財政状況及び健全化判断比率'!B75)</f>
        <v>長崎県後期高齢者医療広域連合（普通会計）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21</v>
      </c>
      <c r="BX42" s="367"/>
      <c r="BY42" s="368" t="str">
        <f>IF('各会計、関係団体の財政状況及び健全化判断比率'!B76="","",'各会計、関係団体の財政状況及び健全化判断比率'!B76)</f>
        <v>〃（後期高齢者医療事業会計）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205</v>
      </c>
      <c r="E46" s="364" t="s">
        <v>206</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207</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208</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209</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210</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211</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212</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213</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ckFnnBqiugkQYUjVwEw1Z8xqP7qFZ1JAT3ch22vx1U4Eyxr0SCtqa/DB1Vt3XCASqWBAdm+KNbxoKMJM1rTlog==" saltValue="8jLh1VOwgV+IITiK2MU16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151" t="s">
        <v>573</v>
      </c>
      <c r="D34" s="1151"/>
      <c r="E34" s="1152"/>
      <c r="F34" s="32">
        <v>4.6100000000000003</v>
      </c>
      <c r="G34" s="33">
        <v>4.93</v>
      </c>
      <c r="H34" s="33">
        <v>6.3</v>
      </c>
      <c r="I34" s="33">
        <v>5.98</v>
      </c>
      <c r="J34" s="34">
        <v>5.84</v>
      </c>
      <c r="K34" s="22"/>
      <c r="L34" s="22"/>
      <c r="M34" s="22"/>
      <c r="N34" s="22"/>
      <c r="O34" s="22"/>
      <c r="P34" s="22"/>
    </row>
    <row r="35" spans="1:16" ht="39" customHeight="1" x14ac:dyDescent="0.15">
      <c r="A35" s="22"/>
      <c r="B35" s="35"/>
      <c r="C35" s="1145" t="s">
        <v>574</v>
      </c>
      <c r="D35" s="1146"/>
      <c r="E35" s="1147"/>
      <c r="F35" s="36">
        <v>3.78</v>
      </c>
      <c r="G35" s="37">
        <v>3.93</v>
      </c>
      <c r="H35" s="37">
        <v>8.39</v>
      </c>
      <c r="I35" s="37">
        <v>4.2</v>
      </c>
      <c r="J35" s="38">
        <v>5.08</v>
      </c>
      <c r="K35" s="22"/>
      <c r="L35" s="22"/>
      <c r="M35" s="22"/>
      <c r="N35" s="22"/>
      <c r="O35" s="22"/>
      <c r="P35" s="22"/>
    </row>
    <row r="36" spans="1:16" ht="39" customHeight="1" x14ac:dyDescent="0.15">
      <c r="A36" s="22"/>
      <c r="B36" s="35"/>
      <c r="C36" s="1145" t="s">
        <v>575</v>
      </c>
      <c r="D36" s="1146"/>
      <c r="E36" s="1147"/>
      <c r="F36" s="36">
        <v>1.0900000000000001</v>
      </c>
      <c r="G36" s="37">
        <v>0.47</v>
      </c>
      <c r="H36" s="37">
        <v>0.31</v>
      </c>
      <c r="I36" s="37">
        <v>0.35</v>
      </c>
      <c r="J36" s="38">
        <v>0.62</v>
      </c>
      <c r="K36" s="22"/>
      <c r="L36" s="22"/>
      <c r="M36" s="22"/>
      <c r="N36" s="22"/>
      <c r="O36" s="22"/>
      <c r="P36" s="22"/>
    </row>
    <row r="37" spans="1:16" ht="39" customHeight="1" x14ac:dyDescent="0.15">
      <c r="A37" s="22"/>
      <c r="B37" s="35"/>
      <c r="C37" s="1145" t="s">
        <v>576</v>
      </c>
      <c r="D37" s="1146"/>
      <c r="E37" s="1147"/>
      <c r="F37" s="36">
        <v>0.36</v>
      </c>
      <c r="G37" s="37">
        <v>0.23</v>
      </c>
      <c r="H37" s="37">
        <v>0.3</v>
      </c>
      <c r="I37" s="37">
        <v>0.24</v>
      </c>
      <c r="J37" s="38">
        <v>0.49</v>
      </c>
      <c r="K37" s="22"/>
      <c r="L37" s="22"/>
      <c r="M37" s="22"/>
      <c r="N37" s="22"/>
      <c r="O37" s="22"/>
      <c r="P37" s="22"/>
    </row>
    <row r="38" spans="1:16" ht="39" customHeight="1" x14ac:dyDescent="0.15">
      <c r="A38" s="22"/>
      <c r="B38" s="35"/>
      <c r="C38" s="1145" t="s">
        <v>577</v>
      </c>
      <c r="D38" s="1146"/>
      <c r="E38" s="1147"/>
      <c r="F38" s="36">
        <v>0.03</v>
      </c>
      <c r="G38" s="37">
        <v>0.03</v>
      </c>
      <c r="H38" s="37">
        <v>0.03</v>
      </c>
      <c r="I38" s="37">
        <v>0.03</v>
      </c>
      <c r="J38" s="38">
        <v>0.03</v>
      </c>
      <c r="K38" s="22"/>
      <c r="L38" s="22"/>
      <c r="M38" s="22"/>
      <c r="N38" s="22"/>
      <c r="O38" s="22"/>
      <c r="P38" s="22"/>
    </row>
    <row r="39" spans="1:16" ht="39" customHeight="1" x14ac:dyDescent="0.15">
      <c r="A39" s="22"/>
      <c r="B39" s="35"/>
      <c r="C39" s="1145" t="s">
        <v>578</v>
      </c>
      <c r="D39" s="1146"/>
      <c r="E39" s="1147"/>
      <c r="F39" s="36">
        <v>0</v>
      </c>
      <c r="G39" s="37">
        <v>0</v>
      </c>
      <c r="H39" s="37">
        <v>0</v>
      </c>
      <c r="I39" s="37">
        <v>0</v>
      </c>
      <c r="J39" s="38">
        <v>0</v>
      </c>
      <c r="K39" s="22"/>
      <c r="L39" s="22"/>
      <c r="M39" s="22"/>
      <c r="N39" s="22"/>
      <c r="O39" s="22"/>
      <c r="P39" s="22"/>
    </row>
    <row r="40" spans="1:16" ht="39" customHeight="1" x14ac:dyDescent="0.15">
      <c r="A40" s="22"/>
      <c r="B40" s="35"/>
      <c r="C40" s="1145" t="s">
        <v>579</v>
      </c>
      <c r="D40" s="1146"/>
      <c r="E40" s="1147"/>
      <c r="F40" s="36">
        <v>0</v>
      </c>
      <c r="G40" s="37">
        <v>0</v>
      </c>
      <c r="H40" s="37">
        <v>0</v>
      </c>
      <c r="I40" s="37">
        <v>0</v>
      </c>
      <c r="J40" s="38">
        <v>0</v>
      </c>
      <c r="K40" s="22"/>
      <c r="L40" s="22"/>
      <c r="M40" s="22"/>
      <c r="N40" s="22"/>
      <c r="O40" s="22"/>
      <c r="P40" s="22"/>
    </row>
    <row r="41" spans="1:16" ht="39" customHeight="1" x14ac:dyDescent="0.15">
      <c r="A41" s="22"/>
      <c r="B41" s="35"/>
      <c r="C41" s="1145" t="s">
        <v>580</v>
      </c>
      <c r="D41" s="1146"/>
      <c r="E41" s="1147"/>
      <c r="F41" s="36">
        <v>0</v>
      </c>
      <c r="G41" s="37">
        <v>0</v>
      </c>
      <c r="H41" s="37">
        <v>0</v>
      </c>
      <c r="I41" s="37">
        <v>0</v>
      </c>
      <c r="J41" s="38">
        <v>0</v>
      </c>
      <c r="K41" s="22"/>
      <c r="L41" s="22"/>
      <c r="M41" s="22"/>
      <c r="N41" s="22"/>
      <c r="O41" s="22"/>
      <c r="P41" s="22"/>
    </row>
    <row r="42" spans="1:16" ht="39" customHeight="1" x14ac:dyDescent="0.15">
      <c r="A42" s="22"/>
      <c r="B42" s="39"/>
      <c r="C42" s="1145" t="s">
        <v>581</v>
      </c>
      <c r="D42" s="1146"/>
      <c r="E42" s="1147"/>
      <c r="F42" s="36" t="s">
        <v>524</v>
      </c>
      <c r="G42" s="37" t="s">
        <v>524</v>
      </c>
      <c r="H42" s="37" t="s">
        <v>524</v>
      </c>
      <c r="I42" s="37" t="s">
        <v>524</v>
      </c>
      <c r="J42" s="38" t="s">
        <v>524</v>
      </c>
      <c r="K42" s="22"/>
      <c r="L42" s="22"/>
      <c r="M42" s="22"/>
      <c r="N42" s="22"/>
      <c r="O42" s="22"/>
      <c r="P42" s="22"/>
    </row>
    <row r="43" spans="1:16" ht="39" customHeight="1" thickBot="1" x14ac:dyDescent="0.2">
      <c r="A43" s="22"/>
      <c r="B43" s="40"/>
      <c r="C43" s="1148" t="s">
        <v>582</v>
      </c>
      <c r="D43" s="1149"/>
      <c r="E43" s="1150"/>
      <c r="F43" s="41">
        <v>0</v>
      </c>
      <c r="G43" s="42">
        <v>0.05</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avJFeHKJcnMxmHIOdAHv/BgpXajOTX3p1jJ9WW49z9gVVPU81m4OcSVkhAdEyrmVC/b3cEbLB1n1AFzOR2fT2A==" saltValue="kIK7YTqn0awF8Q8bfZsO0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3665</v>
      </c>
      <c r="L45" s="60">
        <v>3721</v>
      </c>
      <c r="M45" s="60">
        <v>3806</v>
      </c>
      <c r="N45" s="60">
        <v>3911</v>
      </c>
      <c r="O45" s="61">
        <v>4254</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524</v>
      </c>
      <c r="L46" s="64" t="s">
        <v>524</v>
      </c>
      <c r="M46" s="64" t="s">
        <v>524</v>
      </c>
      <c r="N46" s="64" t="s">
        <v>524</v>
      </c>
      <c r="O46" s="65" t="s">
        <v>524</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524</v>
      </c>
      <c r="L47" s="64" t="s">
        <v>524</v>
      </c>
      <c r="M47" s="64" t="s">
        <v>524</v>
      </c>
      <c r="N47" s="64" t="s">
        <v>524</v>
      </c>
      <c r="O47" s="65" t="s">
        <v>524</v>
      </c>
      <c r="P47" s="48"/>
      <c r="Q47" s="48"/>
      <c r="R47" s="48"/>
      <c r="S47" s="48"/>
      <c r="T47" s="48"/>
      <c r="U47" s="48"/>
    </row>
    <row r="48" spans="1:21" ht="30.75" customHeight="1" x14ac:dyDescent="0.15">
      <c r="A48" s="48"/>
      <c r="B48" s="1178"/>
      <c r="C48" s="1179"/>
      <c r="D48" s="62"/>
      <c r="E48" s="1155" t="s">
        <v>15</v>
      </c>
      <c r="F48" s="1155"/>
      <c r="G48" s="1155"/>
      <c r="H48" s="1155"/>
      <c r="I48" s="1155"/>
      <c r="J48" s="1156"/>
      <c r="K48" s="63">
        <v>175</v>
      </c>
      <c r="L48" s="64">
        <v>174</v>
      </c>
      <c r="M48" s="64">
        <v>392</v>
      </c>
      <c r="N48" s="64">
        <v>132</v>
      </c>
      <c r="O48" s="65">
        <v>125</v>
      </c>
      <c r="P48" s="48"/>
      <c r="Q48" s="48"/>
      <c r="R48" s="48"/>
      <c r="S48" s="48"/>
      <c r="T48" s="48"/>
      <c r="U48" s="48"/>
    </row>
    <row r="49" spans="1:21" ht="30.75" customHeight="1" x14ac:dyDescent="0.15">
      <c r="A49" s="48"/>
      <c r="B49" s="1178"/>
      <c r="C49" s="1179"/>
      <c r="D49" s="62"/>
      <c r="E49" s="1155" t="s">
        <v>16</v>
      </c>
      <c r="F49" s="1155"/>
      <c r="G49" s="1155"/>
      <c r="H49" s="1155"/>
      <c r="I49" s="1155"/>
      <c r="J49" s="1156"/>
      <c r="K49" s="63">
        <v>292</v>
      </c>
      <c r="L49" s="64">
        <v>278</v>
      </c>
      <c r="M49" s="64">
        <v>309</v>
      </c>
      <c r="N49" s="64">
        <v>284</v>
      </c>
      <c r="O49" s="65">
        <v>283</v>
      </c>
      <c r="P49" s="48"/>
      <c r="Q49" s="48"/>
      <c r="R49" s="48"/>
      <c r="S49" s="48"/>
      <c r="T49" s="48"/>
      <c r="U49" s="48"/>
    </row>
    <row r="50" spans="1:21" ht="30.75" customHeight="1" x14ac:dyDescent="0.15">
      <c r="A50" s="48"/>
      <c r="B50" s="1178"/>
      <c r="C50" s="1179"/>
      <c r="D50" s="62"/>
      <c r="E50" s="1155" t="s">
        <v>17</v>
      </c>
      <c r="F50" s="1155"/>
      <c r="G50" s="1155"/>
      <c r="H50" s="1155"/>
      <c r="I50" s="1155"/>
      <c r="J50" s="1156"/>
      <c r="K50" s="63">
        <v>29</v>
      </c>
      <c r="L50" s="64">
        <v>30</v>
      </c>
      <c r="M50" s="64">
        <v>29</v>
      </c>
      <c r="N50" s="64">
        <v>28</v>
      </c>
      <c r="O50" s="65">
        <v>25</v>
      </c>
      <c r="P50" s="48"/>
      <c r="Q50" s="48"/>
      <c r="R50" s="48"/>
      <c r="S50" s="48"/>
      <c r="T50" s="48"/>
      <c r="U50" s="48"/>
    </row>
    <row r="51" spans="1:21" ht="30.75" customHeight="1" x14ac:dyDescent="0.15">
      <c r="A51" s="48"/>
      <c r="B51" s="1180"/>
      <c r="C51" s="1181"/>
      <c r="D51" s="66"/>
      <c r="E51" s="1155" t="s">
        <v>18</v>
      </c>
      <c r="F51" s="1155"/>
      <c r="G51" s="1155"/>
      <c r="H51" s="1155"/>
      <c r="I51" s="1155"/>
      <c r="J51" s="1156"/>
      <c r="K51" s="63">
        <v>0</v>
      </c>
      <c r="L51" s="64">
        <v>3</v>
      </c>
      <c r="M51" s="64">
        <v>0</v>
      </c>
      <c r="N51" s="64">
        <v>0</v>
      </c>
      <c r="O51" s="65">
        <v>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3458</v>
      </c>
      <c r="L52" s="64">
        <v>3426</v>
      </c>
      <c r="M52" s="64">
        <v>3399</v>
      </c>
      <c r="N52" s="64">
        <v>3290</v>
      </c>
      <c r="O52" s="65">
        <v>3548</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703</v>
      </c>
      <c r="L53" s="69">
        <v>780</v>
      </c>
      <c r="M53" s="69">
        <v>1137</v>
      </c>
      <c r="N53" s="69">
        <v>1065</v>
      </c>
      <c r="O53" s="70">
        <v>1139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583</v>
      </c>
      <c r="P56" s="48"/>
      <c r="Q56" s="48"/>
      <c r="R56" s="48"/>
      <c r="S56" s="48"/>
      <c r="T56" s="48"/>
      <c r="U56" s="48"/>
    </row>
    <row r="57" spans="1:21" ht="31.5" customHeight="1" thickBot="1" x14ac:dyDescent="0.2">
      <c r="A57" s="48"/>
      <c r="B57" s="76"/>
      <c r="C57" s="77"/>
      <c r="D57" s="77"/>
      <c r="E57" s="78"/>
      <c r="F57" s="78"/>
      <c r="G57" s="78"/>
      <c r="H57" s="78"/>
      <c r="I57" s="78"/>
      <c r="J57" s="79" t="s">
        <v>2</v>
      </c>
      <c r="K57" s="80" t="s">
        <v>584</v>
      </c>
      <c r="L57" s="81" t="s">
        <v>585</v>
      </c>
      <c r="M57" s="81" t="s">
        <v>586</v>
      </c>
      <c r="N57" s="81" t="s">
        <v>587</v>
      </c>
      <c r="O57" s="82" t="s">
        <v>588</v>
      </c>
      <c r="P57" s="48"/>
      <c r="Q57" s="48"/>
      <c r="R57" s="48"/>
      <c r="S57" s="48"/>
      <c r="T57" s="48"/>
      <c r="U57" s="48"/>
    </row>
    <row r="58" spans="1:21" ht="31.5" customHeight="1" x14ac:dyDescent="0.15">
      <c r="B58" s="1161" t="s">
        <v>26</v>
      </c>
      <c r="C58" s="1162"/>
      <c r="D58" s="1167" t="s">
        <v>27</v>
      </c>
      <c r="E58" s="1168"/>
      <c r="F58" s="1168"/>
      <c r="G58" s="1168"/>
      <c r="H58" s="1168"/>
      <c r="I58" s="1168"/>
      <c r="J58" s="1169"/>
      <c r="K58" s="83"/>
      <c r="L58" s="84"/>
      <c r="M58" s="84"/>
      <c r="N58" s="84"/>
      <c r="O58" s="85"/>
    </row>
    <row r="59" spans="1:21" ht="31.5" customHeight="1" x14ac:dyDescent="0.15">
      <c r="B59" s="1163"/>
      <c r="C59" s="1164"/>
      <c r="D59" s="1170" t="s">
        <v>28</v>
      </c>
      <c r="E59" s="1171"/>
      <c r="F59" s="1171"/>
      <c r="G59" s="1171"/>
      <c r="H59" s="1171"/>
      <c r="I59" s="1171"/>
      <c r="J59" s="1172"/>
      <c r="K59" s="86"/>
      <c r="L59" s="87"/>
      <c r="M59" s="87"/>
      <c r="N59" s="87"/>
      <c r="O59" s="88"/>
    </row>
    <row r="60" spans="1:21" ht="31.5" customHeight="1" thickBot="1" x14ac:dyDescent="0.2">
      <c r="B60" s="1165"/>
      <c r="C60" s="1166"/>
      <c r="D60" s="1173" t="s">
        <v>29</v>
      </c>
      <c r="E60" s="1174"/>
      <c r="F60" s="1174"/>
      <c r="G60" s="1174"/>
      <c r="H60" s="1174"/>
      <c r="I60" s="1174"/>
      <c r="J60" s="117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lc1cxi3HnJzobsbfUOT0LkurdW0k58rVFRjxaJ0oOTxrhq0yuR/pkomHDYs2JjfSFSIQzOq0Jr0YL2Er2G2mSw==" saltValue="B6nbg8HlUCyHHEnyRMSoE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3" orientation="landscape"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565</v>
      </c>
      <c r="J40" s="103" t="s">
        <v>566</v>
      </c>
      <c r="K40" s="103" t="s">
        <v>567</v>
      </c>
      <c r="L40" s="103" t="s">
        <v>568</v>
      </c>
      <c r="M40" s="104" t="s">
        <v>569</v>
      </c>
    </row>
    <row r="41" spans="2:13" ht="27.75" customHeight="1" x14ac:dyDescent="0.15">
      <c r="B41" s="1196" t="s">
        <v>32</v>
      </c>
      <c r="C41" s="1197"/>
      <c r="D41" s="105"/>
      <c r="E41" s="1198" t="s">
        <v>33</v>
      </c>
      <c r="F41" s="1198"/>
      <c r="G41" s="1198"/>
      <c r="H41" s="1199"/>
      <c r="I41" s="355">
        <v>35033</v>
      </c>
      <c r="J41" s="356">
        <v>39166</v>
      </c>
      <c r="K41" s="356">
        <v>38490</v>
      </c>
      <c r="L41" s="356">
        <v>37962</v>
      </c>
      <c r="M41" s="357">
        <v>37088</v>
      </c>
    </row>
    <row r="42" spans="2:13" ht="27.75" customHeight="1" x14ac:dyDescent="0.15">
      <c r="B42" s="1186"/>
      <c r="C42" s="1187"/>
      <c r="D42" s="106"/>
      <c r="E42" s="1190" t="s">
        <v>34</v>
      </c>
      <c r="F42" s="1190"/>
      <c r="G42" s="1190"/>
      <c r="H42" s="1191"/>
      <c r="I42" s="358">
        <v>90</v>
      </c>
      <c r="J42" s="359">
        <v>72</v>
      </c>
      <c r="K42" s="359">
        <v>55</v>
      </c>
      <c r="L42" s="359">
        <v>38</v>
      </c>
      <c r="M42" s="360">
        <v>23</v>
      </c>
    </row>
    <row r="43" spans="2:13" ht="27.75" customHeight="1" x14ac:dyDescent="0.15">
      <c r="B43" s="1186"/>
      <c r="C43" s="1187"/>
      <c r="D43" s="106"/>
      <c r="E43" s="1190" t="s">
        <v>35</v>
      </c>
      <c r="F43" s="1190"/>
      <c r="G43" s="1190"/>
      <c r="H43" s="1191"/>
      <c r="I43" s="358">
        <v>1289</v>
      </c>
      <c r="J43" s="359">
        <v>1390</v>
      </c>
      <c r="K43" s="359">
        <v>1573</v>
      </c>
      <c r="L43" s="359">
        <v>1522</v>
      </c>
      <c r="M43" s="360">
        <v>1326</v>
      </c>
    </row>
    <row r="44" spans="2:13" ht="27.75" customHeight="1" x14ac:dyDescent="0.15">
      <c r="B44" s="1186"/>
      <c r="C44" s="1187"/>
      <c r="D44" s="106"/>
      <c r="E44" s="1190" t="s">
        <v>36</v>
      </c>
      <c r="F44" s="1190"/>
      <c r="G44" s="1190"/>
      <c r="H44" s="1191"/>
      <c r="I44" s="358">
        <v>2144</v>
      </c>
      <c r="J44" s="359">
        <v>2246</v>
      </c>
      <c r="K44" s="359">
        <v>2112</v>
      </c>
      <c r="L44" s="359">
        <v>1886</v>
      </c>
      <c r="M44" s="360">
        <v>1678</v>
      </c>
    </row>
    <row r="45" spans="2:13" ht="27.75" customHeight="1" x14ac:dyDescent="0.15">
      <c r="B45" s="1186"/>
      <c r="C45" s="1187"/>
      <c r="D45" s="106"/>
      <c r="E45" s="1190" t="s">
        <v>37</v>
      </c>
      <c r="F45" s="1190"/>
      <c r="G45" s="1190"/>
      <c r="H45" s="1191"/>
      <c r="I45" s="358">
        <v>2503</v>
      </c>
      <c r="J45" s="359">
        <v>2472</v>
      </c>
      <c r="K45" s="359">
        <v>2489</v>
      </c>
      <c r="L45" s="359">
        <v>2564</v>
      </c>
      <c r="M45" s="360">
        <v>2494</v>
      </c>
    </row>
    <row r="46" spans="2:13" ht="27.75" customHeight="1" x14ac:dyDescent="0.15">
      <c r="B46" s="1186"/>
      <c r="C46" s="1187"/>
      <c r="D46" s="107"/>
      <c r="E46" s="1190" t="s">
        <v>38</v>
      </c>
      <c r="F46" s="1190"/>
      <c r="G46" s="1190"/>
      <c r="H46" s="1191"/>
      <c r="I46" s="358">
        <v>12</v>
      </c>
      <c r="J46" s="359">
        <v>11</v>
      </c>
      <c r="K46" s="359">
        <v>10</v>
      </c>
      <c r="L46" s="359">
        <v>9</v>
      </c>
      <c r="M46" s="360">
        <v>9</v>
      </c>
    </row>
    <row r="47" spans="2:13" ht="27.75" customHeight="1" x14ac:dyDescent="0.15">
      <c r="B47" s="1186"/>
      <c r="C47" s="1187"/>
      <c r="D47" s="108"/>
      <c r="E47" s="1200" t="s">
        <v>39</v>
      </c>
      <c r="F47" s="1201"/>
      <c r="G47" s="1201"/>
      <c r="H47" s="1202"/>
      <c r="I47" s="358" t="s">
        <v>524</v>
      </c>
      <c r="J47" s="359" t="s">
        <v>524</v>
      </c>
      <c r="K47" s="359" t="s">
        <v>524</v>
      </c>
      <c r="L47" s="359" t="s">
        <v>524</v>
      </c>
      <c r="M47" s="360" t="s">
        <v>524</v>
      </c>
    </row>
    <row r="48" spans="2:13" ht="27.75" customHeight="1" x14ac:dyDescent="0.15">
      <c r="B48" s="1186"/>
      <c r="C48" s="1187"/>
      <c r="D48" s="106"/>
      <c r="E48" s="1190" t="s">
        <v>40</v>
      </c>
      <c r="F48" s="1190"/>
      <c r="G48" s="1190"/>
      <c r="H48" s="1191"/>
      <c r="I48" s="358" t="s">
        <v>524</v>
      </c>
      <c r="J48" s="359" t="s">
        <v>524</v>
      </c>
      <c r="K48" s="359" t="s">
        <v>524</v>
      </c>
      <c r="L48" s="359" t="s">
        <v>524</v>
      </c>
      <c r="M48" s="360" t="s">
        <v>524</v>
      </c>
    </row>
    <row r="49" spans="2:13" ht="27.75" customHeight="1" x14ac:dyDescent="0.15">
      <c r="B49" s="1188"/>
      <c r="C49" s="1189"/>
      <c r="D49" s="106"/>
      <c r="E49" s="1190" t="s">
        <v>41</v>
      </c>
      <c r="F49" s="1190"/>
      <c r="G49" s="1190"/>
      <c r="H49" s="1191"/>
      <c r="I49" s="358" t="s">
        <v>524</v>
      </c>
      <c r="J49" s="359" t="s">
        <v>524</v>
      </c>
      <c r="K49" s="359" t="s">
        <v>524</v>
      </c>
      <c r="L49" s="359" t="s">
        <v>524</v>
      </c>
      <c r="M49" s="360" t="s">
        <v>524</v>
      </c>
    </row>
    <row r="50" spans="2:13" ht="27.75" customHeight="1" x14ac:dyDescent="0.15">
      <c r="B50" s="1184" t="s">
        <v>42</v>
      </c>
      <c r="C50" s="1185"/>
      <c r="D50" s="109"/>
      <c r="E50" s="1190" t="s">
        <v>43</v>
      </c>
      <c r="F50" s="1190"/>
      <c r="G50" s="1190"/>
      <c r="H50" s="1191"/>
      <c r="I50" s="358">
        <v>11943</v>
      </c>
      <c r="J50" s="359">
        <v>11519</v>
      </c>
      <c r="K50" s="359">
        <v>11399</v>
      </c>
      <c r="L50" s="359">
        <v>13180</v>
      </c>
      <c r="M50" s="360">
        <v>13979</v>
      </c>
    </row>
    <row r="51" spans="2:13" ht="27.75" customHeight="1" x14ac:dyDescent="0.15">
      <c r="B51" s="1186"/>
      <c r="C51" s="1187"/>
      <c r="D51" s="106"/>
      <c r="E51" s="1190" t="s">
        <v>44</v>
      </c>
      <c r="F51" s="1190"/>
      <c r="G51" s="1190"/>
      <c r="H51" s="1191"/>
      <c r="I51" s="358">
        <v>1184</v>
      </c>
      <c r="J51" s="359">
        <v>1672</v>
      </c>
      <c r="K51" s="359">
        <v>1836</v>
      </c>
      <c r="L51" s="359">
        <v>1836</v>
      </c>
      <c r="M51" s="360">
        <v>1772</v>
      </c>
    </row>
    <row r="52" spans="2:13" ht="27.75" customHeight="1" x14ac:dyDescent="0.15">
      <c r="B52" s="1188"/>
      <c r="C52" s="1189"/>
      <c r="D52" s="106"/>
      <c r="E52" s="1190" t="s">
        <v>45</v>
      </c>
      <c r="F52" s="1190"/>
      <c r="G52" s="1190"/>
      <c r="H52" s="1191"/>
      <c r="I52" s="358">
        <v>28327</v>
      </c>
      <c r="J52" s="359">
        <v>30530</v>
      </c>
      <c r="K52" s="359">
        <v>29819</v>
      </c>
      <c r="L52" s="359">
        <v>29324</v>
      </c>
      <c r="M52" s="360">
        <v>28578</v>
      </c>
    </row>
    <row r="53" spans="2:13" ht="27.75" customHeight="1" thickBot="1" x14ac:dyDescent="0.2">
      <c r="B53" s="1192" t="s">
        <v>46</v>
      </c>
      <c r="C53" s="1193"/>
      <c r="D53" s="110"/>
      <c r="E53" s="1194" t="s">
        <v>47</v>
      </c>
      <c r="F53" s="1194"/>
      <c r="G53" s="1194"/>
      <c r="H53" s="1195"/>
      <c r="I53" s="361">
        <v>-384</v>
      </c>
      <c r="J53" s="362">
        <v>1635</v>
      </c>
      <c r="K53" s="362">
        <v>1675</v>
      </c>
      <c r="L53" s="362">
        <v>-359</v>
      </c>
      <c r="M53" s="363">
        <v>-1711</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lXMpMUj9dZ5zluWez0/62VH8cyLDI8HaeFPyFvyXBdwO8ag9C0Z34iaJdSoll00xF1S9s1ZI+QMfWSZ+ESjVsQ==" saltValue="M+v3xiUFkDtR0Wx+6/zl/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567</v>
      </c>
      <c r="G54" s="119" t="s">
        <v>568</v>
      </c>
      <c r="H54" s="120" t="s">
        <v>569</v>
      </c>
    </row>
    <row r="55" spans="2:8" ht="52.5" customHeight="1" x14ac:dyDescent="0.15">
      <c r="B55" s="121"/>
      <c r="C55" s="1211" t="s">
        <v>50</v>
      </c>
      <c r="D55" s="1211"/>
      <c r="E55" s="1212"/>
      <c r="F55" s="122">
        <v>3701</v>
      </c>
      <c r="G55" s="122">
        <v>3817</v>
      </c>
      <c r="H55" s="123">
        <v>3853</v>
      </c>
    </row>
    <row r="56" spans="2:8" ht="52.5" customHeight="1" x14ac:dyDescent="0.15">
      <c r="B56" s="124"/>
      <c r="C56" s="1213" t="s">
        <v>51</v>
      </c>
      <c r="D56" s="1213"/>
      <c r="E56" s="1214"/>
      <c r="F56" s="125">
        <v>2097</v>
      </c>
      <c r="G56" s="125">
        <v>2255</v>
      </c>
      <c r="H56" s="126">
        <v>2554</v>
      </c>
    </row>
    <row r="57" spans="2:8" ht="53.25" customHeight="1" x14ac:dyDescent="0.15">
      <c r="B57" s="124"/>
      <c r="C57" s="1215" t="s">
        <v>52</v>
      </c>
      <c r="D57" s="1215"/>
      <c r="E57" s="1216"/>
      <c r="F57" s="127">
        <v>8029</v>
      </c>
      <c r="G57" s="127">
        <v>9447</v>
      </c>
      <c r="H57" s="128">
        <v>9889</v>
      </c>
    </row>
    <row r="58" spans="2:8" ht="45.75" customHeight="1" x14ac:dyDescent="0.15">
      <c r="B58" s="129"/>
      <c r="C58" s="1203" t="s">
        <v>608</v>
      </c>
      <c r="D58" s="1204"/>
      <c r="E58" s="1205"/>
      <c r="F58" s="130">
        <v>2126</v>
      </c>
      <c r="G58" s="130">
        <v>3397</v>
      </c>
      <c r="H58" s="131">
        <v>3677</v>
      </c>
    </row>
    <row r="59" spans="2:8" ht="45.75" customHeight="1" x14ac:dyDescent="0.15">
      <c r="B59" s="129"/>
      <c r="C59" s="1203" t="s">
        <v>609</v>
      </c>
      <c r="D59" s="1204"/>
      <c r="E59" s="1205"/>
      <c r="F59" s="130">
        <v>3415</v>
      </c>
      <c r="G59" s="130">
        <v>3420</v>
      </c>
      <c r="H59" s="131">
        <v>3424</v>
      </c>
    </row>
    <row r="60" spans="2:8" ht="45.75" customHeight="1" x14ac:dyDescent="0.15">
      <c r="B60" s="129"/>
      <c r="C60" s="1203" t="s">
        <v>605</v>
      </c>
      <c r="D60" s="1204"/>
      <c r="E60" s="1205"/>
      <c r="F60" s="130">
        <v>1014</v>
      </c>
      <c r="G60" s="130">
        <v>1081</v>
      </c>
      <c r="H60" s="131">
        <v>1038</v>
      </c>
    </row>
    <row r="61" spans="2:8" ht="45.75" customHeight="1" x14ac:dyDescent="0.15">
      <c r="B61" s="129"/>
      <c r="C61" s="1203" t="s">
        <v>606</v>
      </c>
      <c r="D61" s="1204"/>
      <c r="E61" s="1205"/>
      <c r="F61" s="130">
        <v>732</v>
      </c>
      <c r="G61" s="130">
        <v>733</v>
      </c>
      <c r="H61" s="131">
        <v>732</v>
      </c>
    </row>
    <row r="62" spans="2:8" ht="45.75" customHeight="1" thickBot="1" x14ac:dyDescent="0.2">
      <c r="B62" s="132"/>
      <c r="C62" s="1206" t="s">
        <v>607</v>
      </c>
      <c r="D62" s="1207"/>
      <c r="E62" s="1208"/>
      <c r="F62" s="133">
        <v>399</v>
      </c>
      <c r="G62" s="133">
        <v>443</v>
      </c>
      <c r="H62" s="134">
        <v>668</v>
      </c>
    </row>
    <row r="63" spans="2:8" ht="52.5" customHeight="1" thickBot="1" x14ac:dyDescent="0.2">
      <c r="B63" s="135"/>
      <c r="C63" s="1209" t="s">
        <v>53</v>
      </c>
      <c r="D63" s="1209"/>
      <c r="E63" s="1210"/>
      <c r="F63" s="136">
        <v>13827</v>
      </c>
      <c r="G63" s="136">
        <v>15519</v>
      </c>
      <c r="H63" s="137">
        <v>16297</v>
      </c>
    </row>
    <row r="64" spans="2:8" x14ac:dyDescent="0.15"/>
  </sheetData>
  <sheetProtection algorithmName="SHA-512" hashValue="H2XDRqEahq8Nl9gjcYMbvMyB/OedK+mt0ULLnrBXxhe531GZamTg9gaQtg5HmaK8s9pz8yB1TwG7gMcFMVPFJQ==" saltValue="KNL0DgeJrDfvDe3xAzuZ3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562</v>
      </c>
      <c r="G2" s="151"/>
      <c r="H2" s="152"/>
    </row>
    <row r="3" spans="1:8" x14ac:dyDescent="0.15">
      <c r="A3" s="148" t="s">
        <v>555</v>
      </c>
      <c r="B3" s="153"/>
      <c r="C3" s="154"/>
      <c r="D3" s="155">
        <v>181721</v>
      </c>
      <c r="E3" s="156"/>
      <c r="F3" s="157">
        <v>85173</v>
      </c>
      <c r="G3" s="158"/>
      <c r="H3" s="159"/>
    </row>
    <row r="4" spans="1:8" x14ac:dyDescent="0.15">
      <c r="A4" s="160"/>
      <c r="B4" s="161"/>
      <c r="C4" s="162"/>
      <c r="D4" s="163">
        <v>67565</v>
      </c>
      <c r="E4" s="164"/>
      <c r="F4" s="165">
        <v>43913</v>
      </c>
      <c r="G4" s="166"/>
      <c r="H4" s="167"/>
    </row>
    <row r="5" spans="1:8" x14ac:dyDescent="0.15">
      <c r="A5" s="148" t="s">
        <v>557</v>
      </c>
      <c r="B5" s="153"/>
      <c r="C5" s="154"/>
      <c r="D5" s="155">
        <v>266645</v>
      </c>
      <c r="E5" s="156"/>
      <c r="F5" s="157">
        <v>94081</v>
      </c>
      <c r="G5" s="158"/>
      <c r="H5" s="159"/>
    </row>
    <row r="6" spans="1:8" x14ac:dyDescent="0.15">
      <c r="A6" s="160"/>
      <c r="B6" s="161"/>
      <c r="C6" s="162"/>
      <c r="D6" s="163">
        <v>152397</v>
      </c>
      <c r="E6" s="164"/>
      <c r="F6" s="165">
        <v>48949</v>
      </c>
      <c r="G6" s="166"/>
      <c r="H6" s="167"/>
    </row>
    <row r="7" spans="1:8" x14ac:dyDescent="0.15">
      <c r="A7" s="148" t="s">
        <v>558</v>
      </c>
      <c r="B7" s="153"/>
      <c r="C7" s="154"/>
      <c r="D7" s="155">
        <v>122939</v>
      </c>
      <c r="E7" s="156"/>
      <c r="F7" s="157">
        <v>92632</v>
      </c>
      <c r="G7" s="158"/>
      <c r="H7" s="159"/>
    </row>
    <row r="8" spans="1:8" x14ac:dyDescent="0.15">
      <c r="A8" s="160"/>
      <c r="B8" s="161"/>
      <c r="C8" s="162"/>
      <c r="D8" s="163">
        <v>71592</v>
      </c>
      <c r="E8" s="164"/>
      <c r="F8" s="165">
        <v>47978</v>
      </c>
      <c r="G8" s="166"/>
      <c r="H8" s="167"/>
    </row>
    <row r="9" spans="1:8" x14ac:dyDescent="0.15">
      <c r="A9" s="148" t="s">
        <v>559</v>
      </c>
      <c r="B9" s="153"/>
      <c r="C9" s="154"/>
      <c r="D9" s="155">
        <v>147149</v>
      </c>
      <c r="E9" s="156"/>
      <c r="F9" s="157">
        <v>96469</v>
      </c>
      <c r="G9" s="158"/>
      <c r="H9" s="159"/>
    </row>
    <row r="10" spans="1:8" x14ac:dyDescent="0.15">
      <c r="A10" s="160"/>
      <c r="B10" s="161"/>
      <c r="C10" s="162"/>
      <c r="D10" s="163">
        <v>95516</v>
      </c>
      <c r="E10" s="164"/>
      <c r="F10" s="165">
        <v>49775</v>
      </c>
      <c r="G10" s="166"/>
      <c r="H10" s="167"/>
    </row>
    <row r="11" spans="1:8" x14ac:dyDescent="0.15">
      <c r="A11" s="148" t="s">
        <v>560</v>
      </c>
      <c r="B11" s="153"/>
      <c r="C11" s="154"/>
      <c r="D11" s="155">
        <v>153040</v>
      </c>
      <c r="E11" s="156"/>
      <c r="F11" s="157">
        <v>85743</v>
      </c>
      <c r="G11" s="158"/>
      <c r="H11" s="159"/>
    </row>
    <row r="12" spans="1:8" x14ac:dyDescent="0.15">
      <c r="A12" s="160"/>
      <c r="B12" s="161"/>
      <c r="C12" s="168"/>
      <c r="D12" s="163">
        <v>96918</v>
      </c>
      <c r="E12" s="164"/>
      <c r="F12" s="165">
        <v>45231</v>
      </c>
      <c r="G12" s="166"/>
      <c r="H12" s="167"/>
    </row>
    <row r="13" spans="1:8" x14ac:dyDescent="0.15">
      <c r="A13" s="148"/>
      <c r="B13" s="153"/>
      <c r="C13" s="169"/>
      <c r="D13" s="170">
        <v>174299</v>
      </c>
      <c r="E13" s="171"/>
      <c r="F13" s="172">
        <v>90820</v>
      </c>
      <c r="G13" s="173"/>
      <c r="H13" s="159"/>
    </row>
    <row r="14" spans="1:8" x14ac:dyDescent="0.15">
      <c r="A14" s="160"/>
      <c r="B14" s="161"/>
      <c r="C14" s="162"/>
      <c r="D14" s="163">
        <v>96798</v>
      </c>
      <c r="E14" s="164"/>
      <c r="F14" s="165">
        <v>47169</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3.79</v>
      </c>
      <c r="C19" s="174">
        <f>ROUND(VALUE(SUBSTITUTE(実質収支比率等に係る経年分析!G$48,"▲","-")),2)</f>
        <v>3.93</v>
      </c>
      <c r="D19" s="174">
        <f>ROUND(VALUE(SUBSTITUTE(実質収支比率等に係る経年分析!H$48,"▲","-")),2)</f>
        <v>8.4</v>
      </c>
      <c r="E19" s="174">
        <f>ROUND(VALUE(SUBSTITUTE(実質収支比率等に係る経年分析!I$48,"▲","-")),2)</f>
        <v>4.21</v>
      </c>
      <c r="F19" s="174">
        <f>ROUND(VALUE(SUBSTITUTE(実質収支比率等に係る経年分析!J$48,"▲","-")),2)</f>
        <v>5.09</v>
      </c>
    </row>
    <row r="20" spans="1:11" x14ac:dyDescent="0.15">
      <c r="A20" s="174" t="s">
        <v>57</v>
      </c>
      <c r="B20" s="174">
        <f>ROUND(VALUE(SUBSTITUTE(実質収支比率等に係る経年分析!F$47,"▲","-")),2)</f>
        <v>29.24</v>
      </c>
      <c r="C20" s="174">
        <f>ROUND(VALUE(SUBSTITUTE(実質収支比率等に係る経年分析!G$47,"▲","-")),2)</f>
        <v>26.43</v>
      </c>
      <c r="D20" s="174">
        <f>ROUND(VALUE(SUBSTITUTE(実質収支比率等に係る経年分析!H$47,"▲","-")),2)</f>
        <v>22.87</v>
      </c>
      <c r="E20" s="174">
        <f>ROUND(VALUE(SUBSTITUTE(実質収支比率等に係る経年分析!I$47,"▲","-")),2)</f>
        <v>22.71</v>
      </c>
      <c r="F20" s="174">
        <f>ROUND(VALUE(SUBSTITUTE(実質収支比率等に係る経年分析!J$47,"▲","-")),2)</f>
        <v>23.29</v>
      </c>
    </row>
    <row r="21" spans="1:11" x14ac:dyDescent="0.15">
      <c r="A21" s="174" t="s">
        <v>58</v>
      </c>
      <c r="B21" s="174">
        <f>IF(ISNUMBER(VALUE(SUBSTITUTE(実質収支比率等に係る経年分析!F$49,"▲","-"))),ROUND(VALUE(SUBSTITUTE(実質収支比率等に係る経年分析!F$49,"▲","-")),2),NA())</f>
        <v>-1.46</v>
      </c>
      <c r="C21" s="174">
        <f>IF(ISNUMBER(VALUE(SUBSTITUTE(実質収支比率等に係る経年分析!G$49,"▲","-"))),ROUND(VALUE(SUBSTITUTE(実質収支比率等に係る経年分析!G$49,"▲","-")),2),NA())</f>
        <v>-3.4</v>
      </c>
      <c r="D21" s="174">
        <f>IF(ISNUMBER(VALUE(SUBSTITUTE(実質収支比率等に係る経年分析!H$49,"▲","-"))),ROUND(VALUE(SUBSTITUTE(実質収支比率等に係る経年分析!H$49,"▲","-")),2),NA())</f>
        <v>1.06</v>
      </c>
      <c r="E21" s="174">
        <f>IF(ISNUMBER(VALUE(SUBSTITUTE(実質収支比率等に係る経年分析!I$49,"▲","-"))),ROUND(VALUE(SUBSTITUTE(実質収支比率等に係る経年分析!I$49,"▲","-")),2),NA())</f>
        <v>-1.68</v>
      </c>
      <c r="F21" s="174">
        <f>IF(ISNUMBER(VALUE(SUBSTITUTE(実質収支比率等に係る経年分析!J$49,"▲","-"))),ROUND(VALUE(SUBSTITUTE(実質収支比率等に係る経年分析!J$49,"▲","-")),2),NA())</f>
        <v>2.99</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0.05</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国民健康保険事業特別会計（直営診療施設勘定）</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土地取得事業特別会計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診療所事業特別会計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15">
      <c r="A32" s="175" t="str">
        <f>IF(連結実質赤字比率に係る赤字・黒字の構成分析!C$38="",NA(),連結実質赤字比率に係る赤字・黒字の構成分析!C$38)</f>
        <v>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0.03</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0.03</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0.03</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0.03</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0.03</v>
      </c>
    </row>
    <row r="33" spans="1:16" x14ac:dyDescent="0.15">
      <c r="A33" s="175" t="str">
        <f>IF(連結実質赤字比率に係る赤字・黒字の構成分析!C$37="",NA(),連結実質赤字比率に係る赤字・黒字の構成分析!C$37)</f>
        <v>国民健康保険事業特別会計（事業勘定）</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0.36</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0.23</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0.3</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0.24</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0.49</v>
      </c>
    </row>
    <row r="34" spans="1:16" x14ac:dyDescent="0.15">
      <c r="A34" s="175" t="str">
        <f>IF(連結実質赤字比率に係る赤字・黒字の構成分析!C$36="",NA(),連結実質赤字比率に係る赤字・黒字の構成分析!C$36)</f>
        <v>介護保険事業特別会計（事業勘定）</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1.0900000000000001</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0.47</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0.31</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0.35</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0.62</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3.78</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3.93</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8.39</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4.2</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5.08</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4.6100000000000003</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4.93</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6.3</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5.98</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5.84</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3458</v>
      </c>
      <c r="E42" s="176"/>
      <c r="F42" s="176"/>
      <c r="G42" s="176">
        <f>'実質公債費比率（分子）の構造'!L$52</f>
        <v>3426</v>
      </c>
      <c r="H42" s="176"/>
      <c r="I42" s="176"/>
      <c r="J42" s="176">
        <f>'実質公債費比率（分子）の構造'!M$52</f>
        <v>3399</v>
      </c>
      <c r="K42" s="176"/>
      <c r="L42" s="176"/>
      <c r="M42" s="176">
        <f>'実質公債費比率（分子）の構造'!N$52</f>
        <v>3290</v>
      </c>
      <c r="N42" s="176"/>
      <c r="O42" s="176"/>
      <c r="P42" s="176">
        <f>'実質公債費比率（分子）の構造'!O$52</f>
        <v>3548</v>
      </c>
    </row>
    <row r="43" spans="1:16" x14ac:dyDescent="0.15">
      <c r="A43" s="176" t="s">
        <v>66</v>
      </c>
      <c r="B43" s="176">
        <f>'実質公債費比率（分子）の構造'!K$51</f>
        <v>0</v>
      </c>
      <c r="C43" s="176"/>
      <c r="D43" s="176"/>
      <c r="E43" s="176">
        <f>'実質公債費比率（分子）の構造'!L$51</f>
        <v>3</v>
      </c>
      <c r="F43" s="176"/>
      <c r="G43" s="176"/>
      <c r="H43" s="176">
        <f>'実質公債費比率（分子）の構造'!M$51</f>
        <v>0</v>
      </c>
      <c r="I43" s="176"/>
      <c r="J43" s="176"/>
      <c r="K43" s="176">
        <f>'実質公債費比率（分子）の構造'!N$51</f>
        <v>0</v>
      </c>
      <c r="L43" s="176"/>
      <c r="M43" s="176"/>
      <c r="N43" s="176">
        <f>'実質公債費比率（分子）の構造'!O$51</f>
        <v>0</v>
      </c>
      <c r="O43" s="176"/>
      <c r="P43" s="176"/>
    </row>
    <row r="44" spans="1:16" x14ac:dyDescent="0.15">
      <c r="A44" s="176" t="s">
        <v>67</v>
      </c>
      <c r="B44" s="176">
        <f>'実質公債費比率（分子）の構造'!K$50</f>
        <v>29</v>
      </c>
      <c r="C44" s="176"/>
      <c r="D44" s="176"/>
      <c r="E44" s="176">
        <f>'実質公債費比率（分子）の構造'!L$50</f>
        <v>30</v>
      </c>
      <c r="F44" s="176"/>
      <c r="G44" s="176"/>
      <c r="H44" s="176">
        <f>'実質公債費比率（分子）の構造'!M$50</f>
        <v>29</v>
      </c>
      <c r="I44" s="176"/>
      <c r="J44" s="176"/>
      <c r="K44" s="176">
        <f>'実質公債費比率（分子）の構造'!N$50</f>
        <v>28</v>
      </c>
      <c r="L44" s="176"/>
      <c r="M44" s="176"/>
      <c r="N44" s="176">
        <f>'実質公債費比率（分子）の構造'!O$50</f>
        <v>25</v>
      </c>
      <c r="O44" s="176"/>
      <c r="P44" s="176"/>
    </row>
    <row r="45" spans="1:16" x14ac:dyDescent="0.15">
      <c r="A45" s="176" t="s">
        <v>68</v>
      </c>
      <c r="B45" s="176">
        <f>'実質公債費比率（分子）の構造'!K$49</f>
        <v>292</v>
      </c>
      <c r="C45" s="176"/>
      <c r="D45" s="176"/>
      <c r="E45" s="176">
        <f>'実質公債費比率（分子）の構造'!L$49</f>
        <v>278</v>
      </c>
      <c r="F45" s="176"/>
      <c r="G45" s="176"/>
      <c r="H45" s="176">
        <f>'実質公債費比率（分子）の構造'!M$49</f>
        <v>309</v>
      </c>
      <c r="I45" s="176"/>
      <c r="J45" s="176"/>
      <c r="K45" s="176">
        <f>'実質公債費比率（分子）の構造'!N$49</f>
        <v>284</v>
      </c>
      <c r="L45" s="176"/>
      <c r="M45" s="176"/>
      <c r="N45" s="176">
        <f>'実質公債費比率（分子）の構造'!O$49</f>
        <v>283</v>
      </c>
      <c r="O45" s="176"/>
      <c r="P45" s="176"/>
    </row>
    <row r="46" spans="1:16" x14ac:dyDescent="0.15">
      <c r="A46" s="176" t="s">
        <v>69</v>
      </c>
      <c r="B46" s="176">
        <f>'実質公債費比率（分子）の構造'!K$48</f>
        <v>175</v>
      </c>
      <c r="C46" s="176"/>
      <c r="D46" s="176"/>
      <c r="E46" s="176">
        <f>'実質公債費比率（分子）の構造'!L$48</f>
        <v>174</v>
      </c>
      <c r="F46" s="176"/>
      <c r="G46" s="176"/>
      <c r="H46" s="176">
        <f>'実質公債費比率（分子）の構造'!M$48</f>
        <v>392</v>
      </c>
      <c r="I46" s="176"/>
      <c r="J46" s="176"/>
      <c r="K46" s="176">
        <f>'実質公債費比率（分子）の構造'!N$48</f>
        <v>132</v>
      </c>
      <c r="L46" s="176"/>
      <c r="M46" s="176"/>
      <c r="N46" s="176">
        <f>'実質公債費比率（分子）の構造'!O$48</f>
        <v>125</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3665</v>
      </c>
      <c r="C49" s="176"/>
      <c r="D49" s="176"/>
      <c r="E49" s="176">
        <f>'実質公債費比率（分子）の構造'!L$45</f>
        <v>3721</v>
      </c>
      <c r="F49" s="176"/>
      <c r="G49" s="176"/>
      <c r="H49" s="176">
        <f>'実質公債費比率（分子）の構造'!M$45</f>
        <v>3806</v>
      </c>
      <c r="I49" s="176"/>
      <c r="J49" s="176"/>
      <c r="K49" s="176">
        <f>'実質公債費比率（分子）の構造'!N$45</f>
        <v>3911</v>
      </c>
      <c r="L49" s="176"/>
      <c r="M49" s="176"/>
      <c r="N49" s="176">
        <f>'実質公債費比率（分子）の構造'!O$45</f>
        <v>4254</v>
      </c>
      <c r="O49" s="176"/>
      <c r="P49" s="176"/>
    </row>
    <row r="50" spans="1:16" x14ac:dyDescent="0.15">
      <c r="A50" s="176" t="s">
        <v>73</v>
      </c>
      <c r="B50" s="176" t="e">
        <f>NA()</f>
        <v>#N/A</v>
      </c>
      <c r="C50" s="176">
        <f>IF(ISNUMBER('実質公債費比率（分子）の構造'!K$53),'実質公債費比率（分子）の構造'!K$53,NA())</f>
        <v>703</v>
      </c>
      <c r="D50" s="176" t="e">
        <f>NA()</f>
        <v>#N/A</v>
      </c>
      <c r="E50" s="176" t="e">
        <f>NA()</f>
        <v>#N/A</v>
      </c>
      <c r="F50" s="176">
        <f>IF(ISNUMBER('実質公債費比率（分子）の構造'!L$53),'実質公債費比率（分子）の構造'!L$53,NA())</f>
        <v>780</v>
      </c>
      <c r="G50" s="176" t="e">
        <f>NA()</f>
        <v>#N/A</v>
      </c>
      <c r="H50" s="176" t="e">
        <f>NA()</f>
        <v>#N/A</v>
      </c>
      <c r="I50" s="176">
        <f>IF(ISNUMBER('実質公債費比率（分子）の構造'!M$53),'実質公債費比率（分子）の構造'!M$53,NA())</f>
        <v>1137</v>
      </c>
      <c r="J50" s="176" t="e">
        <f>NA()</f>
        <v>#N/A</v>
      </c>
      <c r="K50" s="176" t="e">
        <f>NA()</f>
        <v>#N/A</v>
      </c>
      <c r="L50" s="176">
        <f>IF(ISNUMBER('実質公債費比率（分子）の構造'!N$53),'実質公債費比率（分子）の構造'!N$53,NA())</f>
        <v>1065</v>
      </c>
      <c r="M50" s="176" t="e">
        <f>NA()</f>
        <v>#N/A</v>
      </c>
      <c r="N50" s="176" t="e">
        <f>NA()</f>
        <v>#N/A</v>
      </c>
      <c r="O50" s="176">
        <f>IF(ISNUMBER('実質公債費比率（分子）の構造'!O$53),'実質公債費比率（分子）の構造'!O$53,NA())</f>
        <v>1139</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28327</v>
      </c>
      <c r="E56" s="175"/>
      <c r="F56" s="175"/>
      <c r="G56" s="175">
        <f>'将来負担比率（分子）の構造'!J$52</f>
        <v>30530</v>
      </c>
      <c r="H56" s="175"/>
      <c r="I56" s="175"/>
      <c r="J56" s="175">
        <f>'将来負担比率（分子）の構造'!K$52</f>
        <v>29819</v>
      </c>
      <c r="K56" s="175"/>
      <c r="L56" s="175"/>
      <c r="M56" s="175">
        <f>'将来負担比率（分子）の構造'!L$52</f>
        <v>29324</v>
      </c>
      <c r="N56" s="175"/>
      <c r="O56" s="175"/>
      <c r="P56" s="175">
        <f>'将来負担比率（分子）の構造'!M$52</f>
        <v>28578</v>
      </c>
    </row>
    <row r="57" spans="1:16" x14ac:dyDescent="0.15">
      <c r="A57" s="175" t="s">
        <v>44</v>
      </c>
      <c r="B57" s="175"/>
      <c r="C57" s="175"/>
      <c r="D57" s="175">
        <f>'将来負担比率（分子）の構造'!I$51</f>
        <v>1184</v>
      </c>
      <c r="E57" s="175"/>
      <c r="F57" s="175"/>
      <c r="G57" s="175">
        <f>'将来負担比率（分子）の構造'!J$51</f>
        <v>1672</v>
      </c>
      <c r="H57" s="175"/>
      <c r="I57" s="175"/>
      <c r="J57" s="175">
        <f>'将来負担比率（分子）の構造'!K$51</f>
        <v>1836</v>
      </c>
      <c r="K57" s="175"/>
      <c r="L57" s="175"/>
      <c r="M57" s="175">
        <f>'将来負担比率（分子）の構造'!L$51</f>
        <v>1836</v>
      </c>
      <c r="N57" s="175"/>
      <c r="O57" s="175"/>
      <c r="P57" s="175">
        <f>'将来負担比率（分子）の構造'!M$51</f>
        <v>1772</v>
      </c>
    </row>
    <row r="58" spans="1:16" x14ac:dyDescent="0.15">
      <c r="A58" s="175" t="s">
        <v>43</v>
      </c>
      <c r="B58" s="175"/>
      <c r="C58" s="175"/>
      <c r="D58" s="175">
        <f>'将来負担比率（分子）の構造'!I$50</f>
        <v>11943</v>
      </c>
      <c r="E58" s="175"/>
      <c r="F58" s="175"/>
      <c r="G58" s="175">
        <f>'将来負担比率（分子）の構造'!J$50</f>
        <v>11519</v>
      </c>
      <c r="H58" s="175"/>
      <c r="I58" s="175"/>
      <c r="J58" s="175">
        <f>'将来負担比率（分子）の構造'!K$50</f>
        <v>11399</v>
      </c>
      <c r="K58" s="175"/>
      <c r="L58" s="175"/>
      <c r="M58" s="175">
        <f>'将来負担比率（分子）の構造'!L$50</f>
        <v>13180</v>
      </c>
      <c r="N58" s="175"/>
      <c r="O58" s="175"/>
      <c r="P58" s="175">
        <f>'将来負担比率（分子）の構造'!M$50</f>
        <v>13979</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f>'将来負担比率（分子）の構造'!I$46</f>
        <v>12</v>
      </c>
      <c r="C61" s="175"/>
      <c r="D61" s="175"/>
      <c r="E61" s="175">
        <f>'将来負担比率（分子）の構造'!J$46</f>
        <v>11</v>
      </c>
      <c r="F61" s="175"/>
      <c r="G61" s="175"/>
      <c r="H61" s="175">
        <f>'将来負担比率（分子）の構造'!K$46</f>
        <v>10</v>
      </c>
      <c r="I61" s="175"/>
      <c r="J61" s="175"/>
      <c r="K61" s="175">
        <f>'将来負担比率（分子）の構造'!L$46</f>
        <v>9</v>
      </c>
      <c r="L61" s="175"/>
      <c r="M61" s="175"/>
      <c r="N61" s="175">
        <f>'将来負担比率（分子）の構造'!M$46</f>
        <v>9</v>
      </c>
      <c r="O61" s="175"/>
      <c r="P61" s="175"/>
    </row>
    <row r="62" spans="1:16" x14ac:dyDescent="0.15">
      <c r="A62" s="175" t="s">
        <v>37</v>
      </c>
      <c r="B62" s="175">
        <f>'将来負担比率（分子）の構造'!I$45</f>
        <v>2503</v>
      </c>
      <c r="C62" s="175"/>
      <c r="D62" s="175"/>
      <c r="E62" s="175">
        <f>'将来負担比率（分子）の構造'!J$45</f>
        <v>2472</v>
      </c>
      <c r="F62" s="175"/>
      <c r="G62" s="175"/>
      <c r="H62" s="175">
        <f>'将来負担比率（分子）の構造'!K$45</f>
        <v>2489</v>
      </c>
      <c r="I62" s="175"/>
      <c r="J62" s="175"/>
      <c r="K62" s="175">
        <f>'将来負担比率（分子）の構造'!L$45</f>
        <v>2564</v>
      </c>
      <c r="L62" s="175"/>
      <c r="M62" s="175"/>
      <c r="N62" s="175">
        <f>'将来負担比率（分子）の構造'!M$45</f>
        <v>2494</v>
      </c>
      <c r="O62" s="175"/>
      <c r="P62" s="175"/>
    </row>
    <row r="63" spans="1:16" x14ac:dyDescent="0.15">
      <c r="A63" s="175" t="s">
        <v>36</v>
      </c>
      <c r="B63" s="175">
        <f>'将来負担比率（分子）の構造'!I$44</f>
        <v>2144</v>
      </c>
      <c r="C63" s="175"/>
      <c r="D63" s="175"/>
      <c r="E63" s="175">
        <f>'将来負担比率（分子）の構造'!J$44</f>
        <v>2246</v>
      </c>
      <c r="F63" s="175"/>
      <c r="G63" s="175"/>
      <c r="H63" s="175">
        <f>'将来負担比率（分子）の構造'!K$44</f>
        <v>2112</v>
      </c>
      <c r="I63" s="175"/>
      <c r="J63" s="175"/>
      <c r="K63" s="175">
        <f>'将来負担比率（分子）の構造'!L$44</f>
        <v>1886</v>
      </c>
      <c r="L63" s="175"/>
      <c r="M63" s="175"/>
      <c r="N63" s="175">
        <f>'将来負担比率（分子）の構造'!M$44</f>
        <v>1678</v>
      </c>
      <c r="O63" s="175"/>
      <c r="P63" s="175"/>
    </row>
    <row r="64" spans="1:16" x14ac:dyDescent="0.15">
      <c r="A64" s="175" t="s">
        <v>35</v>
      </c>
      <c r="B64" s="175">
        <f>'将来負担比率（分子）の構造'!I$43</f>
        <v>1289</v>
      </c>
      <c r="C64" s="175"/>
      <c r="D64" s="175"/>
      <c r="E64" s="175">
        <f>'将来負担比率（分子）の構造'!J$43</f>
        <v>1390</v>
      </c>
      <c r="F64" s="175"/>
      <c r="G64" s="175"/>
      <c r="H64" s="175">
        <f>'将来負担比率（分子）の構造'!K$43</f>
        <v>1573</v>
      </c>
      <c r="I64" s="175"/>
      <c r="J64" s="175"/>
      <c r="K64" s="175">
        <f>'将来負担比率（分子）の構造'!L$43</f>
        <v>1522</v>
      </c>
      <c r="L64" s="175"/>
      <c r="M64" s="175"/>
      <c r="N64" s="175">
        <f>'将来負担比率（分子）の構造'!M$43</f>
        <v>1326</v>
      </c>
      <c r="O64" s="175"/>
      <c r="P64" s="175"/>
    </row>
    <row r="65" spans="1:16" x14ac:dyDescent="0.15">
      <c r="A65" s="175" t="s">
        <v>34</v>
      </c>
      <c r="B65" s="175">
        <f>'将来負担比率（分子）の構造'!I$42</f>
        <v>90</v>
      </c>
      <c r="C65" s="175"/>
      <c r="D65" s="175"/>
      <c r="E65" s="175">
        <f>'将来負担比率（分子）の構造'!J$42</f>
        <v>72</v>
      </c>
      <c r="F65" s="175"/>
      <c r="G65" s="175"/>
      <c r="H65" s="175">
        <f>'将来負担比率（分子）の構造'!K$42</f>
        <v>55</v>
      </c>
      <c r="I65" s="175"/>
      <c r="J65" s="175"/>
      <c r="K65" s="175">
        <f>'将来負担比率（分子）の構造'!L$42</f>
        <v>38</v>
      </c>
      <c r="L65" s="175"/>
      <c r="M65" s="175"/>
      <c r="N65" s="175">
        <f>'将来負担比率（分子）の構造'!M$42</f>
        <v>23</v>
      </c>
      <c r="O65" s="175"/>
      <c r="P65" s="175"/>
    </row>
    <row r="66" spans="1:16" x14ac:dyDescent="0.15">
      <c r="A66" s="175" t="s">
        <v>33</v>
      </c>
      <c r="B66" s="175">
        <f>'将来負担比率（分子）の構造'!I$41</f>
        <v>35033</v>
      </c>
      <c r="C66" s="175"/>
      <c r="D66" s="175"/>
      <c r="E66" s="175">
        <f>'将来負担比率（分子）の構造'!J$41</f>
        <v>39166</v>
      </c>
      <c r="F66" s="175"/>
      <c r="G66" s="175"/>
      <c r="H66" s="175">
        <f>'将来負担比率（分子）の構造'!K$41</f>
        <v>38490</v>
      </c>
      <c r="I66" s="175"/>
      <c r="J66" s="175"/>
      <c r="K66" s="175">
        <f>'将来負担比率（分子）の構造'!L$41</f>
        <v>37962</v>
      </c>
      <c r="L66" s="175"/>
      <c r="M66" s="175"/>
      <c r="N66" s="175">
        <f>'将来負担比率（分子）の構造'!M$41</f>
        <v>37088</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1635</v>
      </c>
      <c r="G67" s="175" t="e">
        <f>NA()</f>
        <v>#N/A</v>
      </c>
      <c r="H67" s="175" t="e">
        <f>NA()</f>
        <v>#N/A</v>
      </c>
      <c r="I67" s="175">
        <f>IF(ISNUMBER('将来負担比率（分子）の構造'!K$53), IF('将来負担比率（分子）の構造'!K$53 &lt; 0, 0, '将来負担比率（分子）の構造'!K$53), NA())</f>
        <v>1675</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3701</v>
      </c>
      <c r="C72" s="179">
        <f>基金残高に係る経年分析!G55</f>
        <v>3817</v>
      </c>
      <c r="D72" s="179">
        <f>基金残高に係る経年分析!H55</f>
        <v>3853</v>
      </c>
    </row>
    <row r="73" spans="1:16" x14ac:dyDescent="0.15">
      <c r="A73" s="178" t="s">
        <v>80</v>
      </c>
      <c r="B73" s="179">
        <f>基金残高に係る経年分析!F56</f>
        <v>2097</v>
      </c>
      <c r="C73" s="179">
        <f>基金残高に係る経年分析!G56</f>
        <v>2255</v>
      </c>
      <c r="D73" s="179">
        <f>基金残高に係る経年分析!H56</f>
        <v>2554</v>
      </c>
    </row>
    <row r="74" spans="1:16" x14ac:dyDescent="0.15">
      <c r="A74" s="178" t="s">
        <v>81</v>
      </c>
      <c r="B74" s="179">
        <f>基金残高に係る経年分析!F57</f>
        <v>8029</v>
      </c>
      <c r="C74" s="179">
        <f>基金残高に係る経年分析!G57</f>
        <v>9447</v>
      </c>
      <c r="D74" s="179">
        <f>基金残高に係る経年分析!H57</f>
        <v>9889</v>
      </c>
    </row>
  </sheetData>
  <sheetProtection algorithmName="SHA-512" hashValue="2JX7yOGHLe4Mkf+WRiCCf9j2b26YdMPM+/AssgPGtw1CuzZluVSB3pucDr64wLPGo5T2WgHFgakyWacC/JKcPA==" saltValue="Yroe9Tj7PdUDSQ3g8y9sS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214</v>
      </c>
      <c r="DI1" s="718"/>
      <c r="DJ1" s="718"/>
      <c r="DK1" s="718"/>
      <c r="DL1" s="718"/>
      <c r="DM1" s="718"/>
      <c r="DN1" s="719"/>
      <c r="DO1" s="214"/>
      <c r="DP1" s="717" t="s">
        <v>215</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216</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217</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218</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219</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220</v>
      </c>
      <c r="S4" s="674"/>
      <c r="T4" s="674"/>
      <c r="U4" s="674"/>
      <c r="V4" s="674"/>
      <c r="W4" s="674"/>
      <c r="X4" s="674"/>
      <c r="Y4" s="675"/>
      <c r="Z4" s="673" t="s">
        <v>221</v>
      </c>
      <c r="AA4" s="674"/>
      <c r="AB4" s="674"/>
      <c r="AC4" s="675"/>
      <c r="AD4" s="673" t="s">
        <v>222</v>
      </c>
      <c r="AE4" s="674"/>
      <c r="AF4" s="674"/>
      <c r="AG4" s="674"/>
      <c r="AH4" s="674"/>
      <c r="AI4" s="674"/>
      <c r="AJ4" s="674"/>
      <c r="AK4" s="675"/>
      <c r="AL4" s="673" t="s">
        <v>221</v>
      </c>
      <c r="AM4" s="674"/>
      <c r="AN4" s="674"/>
      <c r="AO4" s="675"/>
      <c r="AP4" s="720" t="s">
        <v>223</v>
      </c>
      <c r="AQ4" s="720"/>
      <c r="AR4" s="720"/>
      <c r="AS4" s="720"/>
      <c r="AT4" s="720"/>
      <c r="AU4" s="720"/>
      <c r="AV4" s="720"/>
      <c r="AW4" s="720"/>
      <c r="AX4" s="720"/>
      <c r="AY4" s="720"/>
      <c r="AZ4" s="720"/>
      <c r="BA4" s="720"/>
      <c r="BB4" s="720"/>
      <c r="BC4" s="720"/>
      <c r="BD4" s="720"/>
      <c r="BE4" s="720"/>
      <c r="BF4" s="720"/>
      <c r="BG4" s="720" t="s">
        <v>224</v>
      </c>
      <c r="BH4" s="720"/>
      <c r="BI4" s="720"/>
      <c r="BJ4" s="720"/>
      <c r="BK4" s="720"/>
      <c r="BL4" s="720"/>
      <c r="BM4" s="720"/>
      <c r="BN4" s="720"/>
      <c r="BO4" s="720" t="s">
        <v>221</v>
      </c>
      <c r="BP4" s="720"/>
      <c r="BQ4" s="720"/>
      <c r="BR4" s="720"/>
      <c r="BS4" s="720" t="s">
        <v>225</v>
      </c>
      <c r="BT4" s="720"/>
      <c r="BU4" s="720"/>
      <c r="BV4" s="720"/>
      <c r="BW4" s="720"/>
      <c r="BX4" s="720"/>
      <c r="BY4" s="720"/>
      <c r="BZ4" s="720"/>
      <c r="CA4" s="720"/>
      <c r="CB4" s="720"/>
      <c r="CD4" s="673" t="s">
        <v>226</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227</v>
      </c>
      <c r="C5" s="680"/>
      <c r="D5" s="680"/>
      <c r="E5" s="680"/>
      <c r="F5" s="680"/>
      <c r="G5" s="680"/>
      <c r="H5" s="680"/>
      <c r="I5" s="680"/>
      <c r="J5" s="680"/>
      <c r="K5" s="680"/>
      <c r="L5" s="680"/>
      <c r="M5" s="680"/>
      <c r="N5" s="680"/>
      <c r="O5" s="680"/>
      <c r="P5" s="680"/>
      <c r="Q5" s="681"/>
      <c r="R5" s="676">
        <v>3684091</v>
      </c>
      <c r="S5" s="677"/>
      <c r="T5" s="677"/>
      <c r="U5" s="677"/>
      <c r="V5" s="677"/>
      <c r="W5" s="677"/>
      <c r="X5" s="677"/>
      <c r="Y5" s="702"/>
      <c r="Z5" s="715">
        <v>10.6</v>
      </c>
      <c r="AA5" s="715"/>
      <c r="AB5" s="715"/>
      <c r="AC5" s="715"/>
      <c r="AD5" s="716">
        <v>3554345</v>
      </c>
      <c r="AE5" s="716"/>
      <c r="AF5" s="716"/>
      <c r="AG5" s="716"/>
      <c r="AH5" s="716"/>
      <c r="AI5" s="716"/>
      <c r="AJ5" s="716"/>
      <c r="AK5" s="716"/>
      <c r="AL5" s="703">
        <v>21.5</v>
      </c>
      <c r="AM5" s="685"/>
      <c r="AN5" s="685"/>
      <c r="AO5" s="704"/>
      <c r="AP5" s="679" t="s">
        <v>228</v>
      </c>
      <c r="AQ5" s="680"/>
      <c r="AR5" s="680"/>
      <c r="AS5" s="680"/>
      <c r="AT5" s="680"/>
      <c r="AU5" s="680"/>
      <c r="AV5" s="680"/>
      <c r="AW5" s="680"/>
      <c r="AX5" s="680"/>
      <c r="AY5" s="680"/>
      <c r="AZ5" s="680"/>
      <c r="BA5" s="680"/>
      <c r="BB5" s="680"/>
      <c r="BC5" s="680"/>
      <c r="BD5" s="680"/>
      <c r="BE5" s="680"/>
      <c r="BF5" s="681"/>
      <c r="BG5" s="621">
        <v>3552230</v>
      </c>
      <c r="BH5" s="622"/>
      <c r="BI5" s="622"/>
      <c r="BJ5" s="622"/>
      <c r="BK5" s="622"/>
      <c r="BL5" s="622"/>
      <c r="BM5" s="622"/>
      <c r="BN5" s="623"/>
      <c r="BO5" s="659">
        <v>96.4</v>
      </c>
      <c r="BP5" s="659"/>
      <c r="BQ5" s="659"/>
      <c r="BR5" s="659"/>
      <c r="BS5" s="660">
        <v>21807</v>
      </c>
      <c r="BT5" s="660"/>
      <c r="BU5" s="660"/>
      <c r="BV5" s="660"/>
      <c r="BW5" s="660"/>
      <c r="BX5" s="660"/>
      <c r="BY5" s="660"/>
      <c r="BZ5" s="660"/>
      <c r="CA5" s="660"/>
      <c r="CB5" s="700"/>
      <c r="CD5" s="673" t="s">
        <v>223</v>
      </c>
      <c r="CE5" s="674"/>
      <c r="CF5" s="674"/>
      <c r="CG5" s="674"/>
      <c r="CH5" s="674"/>
      <c r="CI5" s="674"/>
      <c r="CJ5" s="674"/>
      <c r="CK5" s="674"/>
      <c r="CL5" s="674"/>
      <c r="CM5" s="674"/>
      <c r="CN5" s="674"/>
      <c r="CO5" s="674"/>
      <c r="CP5" s="674"/>
      <c r="CQ5" s="675"/>
      <c r="CR5" s="673" t="s">
        <v>229</v>
      </c>
      <c r="CS5" s="674"/>
      <c r="CT5" s="674"/>
      <c r="CU5" s="674"/>
      <c r="CV5" s="674"/>
      <c r="CW5" s="674"/>
      <c r="CX5" s="674"/>
      <c r="CY5" s="675"/>
      <c r="CZ5" s="673" t="s">
        <v>221</v>
      </c>
      <c r="DA5" s="674"/>
      <c r="DB5" s="674"/>
      <c r="DC5" s="675"/>
      <c r="DD5" s="673" t="s">
        <v>230</v>
      </c>
      <c r="DE5" s="674"/>
      <c r="DF5" s="674"/>
      <c r="DG5" s="674"/>
      <c r="DH5" s="674"/>
      <c r="DI5" s="674"/>
      <c r="DJ5" s="674"/>
      <c r="DK5" s="674"/>
      <c r="DL5" s="674"/>
      <c r="DM5" s="674"/>
      <c r="DN5" s="674"/>
      <c r="DO5" s="674"/>
      <c r="DP5" s="675"/>
      <c r="DQ5" s="673" t="s">
        <v>231</v>
      </c>
      <c r="DR5" s="674"/>
      <c r="DS5" s="674"/>
      <c r="DT5" s="674"/>
      <c r="DU5" s="674"/>
      <c r="DV5" s="674"/>
      <c r="DW5" s="674"/>
      <c r="DX5" s="674"/>
      <c r="DY5" s="674"/>
      <c r="DZ5" s="674"/>
      <c r="EA5" s="674"/>
      <c r="EB5" s="674"/>
      <c r="EC5" s="675"/>
    </row>
    <row r="6" spans="2:143" ht="11.25" customHeight="1" x14ac:dyDescent="0.15">
      <c r="B6" s="618" t="s">
        <v>232</v>
      </c>
      <c r="C6" s="619"/>
      <c r="D6" s="619"/>
      <c r="E6" s="619"/>
      <c r="F6" s="619"/>
      <c r="G6" s="619"/>
      <c r="H6" s="619"/>
      <c r="I6" s="619"/>
      <c r="J6" s="619"/>
      <c r="K6" s="619"/>
      <c r="L6" s="619"/>
      <c r="M6" s="619"/>
      <c r="N6" s="619"/>
      <c r="O6" s="619"/>
      <c r="P6" s="619"/>
      <c r="Q6" s="620"/>
      <c r="R6" s="621">
        <v>257931</v>
      </c>
      <c r="S6" s="622"/>
      <c r="T6" s="622"/>
      <c r="U6" s="622"/>
      <c r="V6" s="622"/>
      <c r="W6" s="622"/>
      <c r="X6" s="622"/>
      <c r="Y6" s="623"/>
      <c r="Z6" s="659">
        <v>0.7</v>
      </c>
      <c r="AA6" s="659"/>
      <c r="AB6" s="659"/>
      <c r="AC6" s="659"/>
      <c r="AD6" s="660">
        <v>257931</v>
      </c>
      <c r="AE6" s="660"/>
      <c r="AF6" s="660"/>
      <c r="AG6" s="660"/>
      <c r="AH6" s="660"/>
      <c r="AI6" s="660"/>
      <c r="AJ6" s="660"/>
      <c r="AK6" s="660"/>
      <c r="AL6" s="624">
        <v>1.6</v>
      </c>
      <c r="AM6" s="625"/>
      <c r="AN6" s="625"/>
      <c r="AO6" s="661"/>
      <c r="AP6" s="618" t="s">
        <v>233</v>
      </c>
      <c r="AQ6" s="619"/>
      <c r="AR6" s="619"/>
      <c r="AS6" s="619"/>
      <c r="AT6" s="619"/>
      <c r="AU6" s="619"/>
      <c r="AV6" s="619"/>
      <c r="AW6" s="619"/>
      <c r="AX6" s="619"/>
      <c r="AY6" s="619"/>
      <c r="AZ6" s="619"/>
      <c r="BA6" s="619"/>
      <c r="BB6" s="619"/>
      <c r="BC6" s="619"/>
      <c r="BD6" s="619"/>
      <c r="BE6" s="619"/>
      <c r="BF6" s="620"/>
      <c r="BG6" s="621">
        <v>3552230</v>
      </c>
      <c r="BH6" s="622"/>
      <c r="BI6" s="622"/>
      <c r="BJ6" s="622"/>
      <c r="BK6" s="622"/>
      <c r="BL6" s="622"/>
      <c r="BM6" s="622"/>
      <c r="BN6" s="623"/>
      <c r="BO6" s="659">
        <v>96.4</v>
      </c>
      <c r="BP6" s="659"/>
      <c r="BQ6" s="659"/>
      <c r="BR6" s="659"/>
      <c r="BS6" s="660">
        <v>21807</v>
      </c>
      <c r="BT6" s="660"/>
      <c r="BU6" s="660"/>
      <c r="BV6" s="660"/>
      <c r="BW6" s="660"/>
      <c r="BX6" s="660"/>
      <c r="BY6" s="660"/>
      <c r="BZ6" s="660"/>
      <c r="CA6" s="660"/>
      <c r="CB6" s="700"/>
      <c r="CD6" s="679" t="s">
        <v>234</v>
      </c>
      <c r="CE6" s="680"/>
      <c r="CF6" s="680"/>
      <c r="CG6" s="680"/>
      <c r="CH6" s="680"/>
      <c r="CI6" s="680"/>
      <c r="CJ6" s="680"/>
      <c r="CK6" s="680"/>
      <c r="CL6" s="680"/>
      <c r="CM6" s="680"/>
      <c r="CN6" s="680"/>
      <c r="CO6" s="680"/>
      <c r="CP6" s="680"/>
      <c r="CQ6" s="681"/>
      <c r="CR6" s="621">
        <v>181143</v>
      </c>
      <c r="CS6" s="622"/>
      <c r="CT6" s="622"/>
      <c r="CU6" s="622"/>
      <c r="CV6" s="622"/>
      <c r="CW6" s="622"/>
      <c r="CX6" s="622"/>
      <c r="CY6" s="623"/>
      <c r="CZ6" s="703">
        <v>0.5</v>
      </c>
      <c r="DA6" s="685"/>
      <c r="DB6" s="685"/>
      <c r="DC6" s="705"/>
      <c r="DD6" s="627" t="s">
        <v>235</v>
      </c>
      <c r="DE6" s="622"/>
      <c r="DF6" s="622"/>
      <c r="DG6" s="622"/>
      <c r="DH6" s="622"/>
      <c r="DI6" s="622"/>
      <c r="DJ6" s="622"/>
      <c r="DK6" s="622"/>
      <c r="DL6" s="622"/>
      <c r="DM6" s="622"/>
      <c r="DN6" s="622"/>
      <c r="DO6" s="622"/>
      <c r="DP6" s="623"/>
      <c r="DQ6" s="627">
        <v>181113</v>
      </c>
      <c r="DR6" s="622"/>
      <c r="DS6" s="622"/>
      <c r="DT6" s="622"/>
      <c r="DU6" s="622"/>
      <c r="DV6" s="622"/>
      <c r="DW6" s="622"/>
      <c r="DX6" s="622"/>
      <c r="DY6" s="622"/>
      <c r="DZ6" s="622"/>
      <c r="EA6" s="622"/>
      <c r="EB6" s="622"/>
      <c r="EC6" s="658"/>
    </row>
    <row r="7" spans="2:143" ht="11.25" customHeight="1" x14ac:dyDescent="0.15">
      <c r="B7" s="618" t="s">
        <v>236</v>
      </c>
      <c r="C7" s="619"/>
      <c r="D7" s="619"/>
      <c r="E7" s="619"/>
      <c r="F7" s="619"/>
      <c r="G7" s="619"/>
      <c r="H7" s="619"/>
      <c r="I7" s="619"/>
      <c r="J7" s="619"/>
      <c r="K7" s="619"/>
      <c r="L7" s="619"/>
      <c r="M7" s="619"/>
      <c r="N7" s="619"/>
      <c r="O7" s="619"/>
      <c r="P7" s="619"/>
      <c r="Q7" s="620"/>
      <c r="R7" s="621">
        <v>964</v>
      </c>
      <c r="S7" s="622"/>
      <c r="T7" s="622"/>
      <c r="U7" s="622"/>
      <c r="V7" s="622"/>
      <c r="W7" s="622"/>
      <c r="X7" s="622"/>
      <c r="Y7" s="623"/>
      <c r="Z7" s="659">
        <v>0</v>
      </c>
      <c r="AA7" s="659"/>
      <c r="AB7" s="659"/>
      <c r="AC7" s="659"/>
      <c r="AD7" s="660">
        <v>964</v>
      </c>
      <c r="AE7" s="660"/>
      <c r="AF7" s="660"/>
      <c r="AG7" s="660"/>
      <c r="AH7" s="660"/>
      <c r="AI7" s="660"/>
      <c r="AJ7" s="660"/>
      <c r="AK7" s="660"/>
      <c r="AL7" s="624">
        <v>0</v>
      </c>
      <c r="AM7" s="625"/>
      <c r="AN7" s="625"/>
      <c r="AO7" s="661"/>
      <c r="AP7" s="618" t="s">
        <v>237</v>
      </c>
      <c r="AQ7" s="619"/>
      <c r="AR7" s="619"/>
      <c r="AS7" s="619"/>
      <c r="AT7" s="619"/>
      <c r="AU7" s="619"/>
      <c r="AV7" s="619"/>
      <c r="AW7" s="619"/>
      <c r="AX7" s="619"/>
      <c r="AY7" s="619"/>
      <c r="AZ7" s="619"/>
      <c r="BA7" s="619"/>
      <c r="BB7" s="619"/>
      <c r="BC7" s="619"/>
      <c r="BD7" s="619"/>
      <c r="BE7" s="619"/>
      <c r="BF7" s="620"/>
      <c r="BG7" s="621">
        <v>1436722</v>
      </c>
      <c r="BH7" s="622"/>
      <c r="BI7" s="622"/>
      <c r="BJ7" s="622"/>
      <c r="BK7" s="622"/>
      <c r="BL7" s="622"/>
      <c r="BM7" s="622"/>
      <c r="BN7" s="623"/>
      <c r="BO7" s="659">
        <v>39</v>
      </c>
      <c r="BP7" s="659"/>
      <c r="BQ7" s="659"/>
      <c r="BR7" s="659"/>
      <c r="BS7" s="660">
        <v>21807</v>
      </c>
      <c r="BT7" s="660"/>
      <c r="BU7" s="660"/>
      <c r="BV7" s="660"/>
      <c r="BW7" s="660"/>
      <c r="BX7" s="660"/>
      <c r="BY7" s="660"/>
      <c r="BZ7" s="660"/>
      <c r="CA7" s="660"/>
      <c r="CB7" s="700"/>
      <c r="CD7" s="618" t="s">
        <v>238</v>
      </c>
      <c r="CE7" s="619"/>
      <c r="CF7" s="619"/>
      <c r="CG7" s="619"/>
      <c r="CH7" s="619"/>
      <c r="CI7" s="619"/>
      <c r="CJ7" s="619"/>
      <c r="CK7" s="619"/>
      <c r="CL7" s="619"/>
      <c r="CM7" s="619"/>
      <c r="CN7" s="619"/>
      <c r="CO7" s="619"/>
      <c r="CP7" s="619"/>
      <c r="CQ7" s="620"/>
      <c r="CR7" s="621">
        <v>5131057</v>
      </c>
      <c r="CS7" s="622"/>
      <c r="CT7" s="622"/>
      <c r="CU7" s="622"/>
      <c r="CV7" s="622"/>
      <c r="CW7" s="622"/>
      <c r="CX7" s="622"/>
      <c r="CY7" s="623"/>
      <c r="CZ7" s="659">
        <v>15.3</v>
      </c>
      <c r="DA7" s="659"/>
      <c r="DB7" s="659"/>
      <c r="DC7" s="659"/>
      <c r="DD7" s="627">
        <v>1081022</v>
      </c>
      <c r="DE7" s="622"/>
      <c r="DF7" s="622"/>
      <c r="DG7" s="622"/>
      <c r="DH7" s="622"/>
      <c r="DI7" s="622"/>
      <c r="DJ7" s="622"/>
      <c r="DK7" s="622"/>
      <c r="DL7" s="622"/>
      <c r="DM7" s="622"/>
      <c r="DN7" s="622"/>
      <c r="DO7" s="622"/>
      <c r="DP7" s="623"/>
      <c r="DQ7" s="627">
        <v>2843923</v>
      </c>
      <c r="DR7" s="622"/>
      <c r="DS7" s="622"/>
      <c r="DT7" s="622"/>
      <c r="DU7" s="622"/>
      <c r="DV7" s="622"/>
      <c r="DW7" s="622"/>
      <c r="DX7" s="622"/>
      <c r="DY7" s="622"/>
      <c r="DZ7" s="622"/>
      <c r="EA7" s="622"/>
      <c r="EB7" s="622"/>
      <c r="EC7" s="658"/>
    </row>
    <row r="8" spans="2:143" ht="11.25" customHeight="1" x14ac:dyDescent="0.15">
      <c r="B8" s="618" t="s">
        <v>239</v>
      </c>
      <c r="C8" s="619"/>
      <c r="D8" s="619"/>
      <c r="E8" s="619"/>
      <c r="F8" s="619"/>
      <c r="G8" s="619"/>
      <c r="H8" s="619"/>
      <c r="I8" s="619"/>
      <c r="J8" s="619"/>
      <c r="K8" s="619"/>
      <c r="L8" s="619"/>
      <c r="M8" s="619"/>
      <c r="N8" s="619"/>
      <c r="O8" s="619"/>
      <c r="P8" s="619"/>
      <c r="Q8" s="620"/>
      <c r="R8" s="621">
        <v>10413</v>
      </c>
      <c r="S8" s="622"/>
      <c r="T8" s="622"/>
      <c r="U8" s="622"/>
      <c r="V8" s="622"/>
      <c r="W8" s="622"/>
      <c r="X8" s="622"/>
      <c r="Y8" s="623"/>
      <c r="Z8" s="659">
        <v>0</v>
      </c>
      <c r="AA8" s="659"/>
      <c r="AB8" s="659"/>
      <c r="AC8" s="659"/>
      <c r="AD8" s="660">
        <v>10413</v>
      </c>
      <c r="AE8" s="660"/>
      <c r="AF8" s="660"/>
      <c r="AG8" s="660"/>
      <c r="AH8" s="660"/>
      <c r="AI8" s="660"/>
      <c r="AJ8" s="660"/>
      <c r="AK8" s="660"/>
      <c r="AL8" s="624">
        <v>0.1</v>
      </c>
      <c r="AM8" s="625"/>
      <c r="AN8" s="625"/>
      <c r="AO8" s="661"/>
      <c r="AP8" s="618" t="s">
        <v>240</v>
      </c>
      <c r="AQ8" s="619"/>
      <c r="AR8" s="619"/>
      <c r="AS8" s="619"/>
      <c r="AT8" s="619"/>
      <c r="AU8" s="619"/>
      <c r="AV8" s="619"/>
      <c r="AW8" s="619"/>
      <c r="AX8" s="619"/>
      <c r="AY8" s="619"/>
      <c r="AZ8" s="619"/>
      <c r="BA8" s="619"/>
      <c r="BB8" s="619"/>
      <c r="BC8" s="619"/>
      <c r="BD8" s="619"/>
      <c r="BE8" s="619"/>
      <c r="BF8" s="620"/>
      <c r="BG8" s="621">
        <v>55146</v>
      </c>
      <c r="BH8" s="622"/>
      <c r="BI8" s="622"/>
      <c r="BJ8" s="622"/>
      <c r="BK8" s="622"/>
      <c r="BL8" s="622"/>
      <c r="BM8" s="622"/>
      <c r="BN8" s="623"/>
      <c r="BO8" s="659">
        <v>1.5</v>
      </c>
      <c r="BP8" s="659"/>
      <c r="BQ8" s="659"/>
      <c r="BR8" s="659"/>
      <c r="BS8" s="660" t="s">
        <v>148</v>
      </c>
      <c r="BT8" s="660"/>
      <c r="BU8" s="660"/>
      <c r="BV8" s="660"/>
      <c r="BW8" s="660"/>
      <c r="BX8" s="660"/>
      <c r="BY8" s="660"/>
      <c r="BZ8" s="660"/>
      <c r="CA8" s="660"/>
      <c r="CB8" s="700"/>
      <c r="CD8" s="618" t="s">
        <v>241</v>
      </c>
      <c r="CE8" s="619"/>
      <c r="CF8" s="619"/>
      <c r="CG8" s="619"/>
      <c r="CH8" s="619"/>
      <c r="CI8" s="619"/>
      <c r="CJ8" s="619"/>
      <c r="CK8" s="619"/>
      <c r="CL8" s="619"/>
      <c r="CM8" s="619"/>
      <c r="CN8" s="619"/>
      <c r="CO8" s="619"/>
      <c r="CP8" s="619"/>
      <c r="CQ8" s="620"/>
      <c r="CR8" s="621">
        <v>8687875</v>
      </c>
      <c r="CS8" s="622"/>
      <c r="CT8" s="622"/>
      <c r="CU8" s="622"/>
      <c r="CV8" s="622"/>
      <c r="CW8" s="622"/>
      <c r="CX8" s="622"/>
      <c r="CY8" s="623"/>
      <c r="CZ8" s="659">
        <v>26</v>
      </c>
      <c r="DA8" s="659"/>
      <c r="DB8" s="659"/>
      <c r="DC8" s="659"/>
      <c r="DD8" s="627">
        <v>21543</v>
      </c>
      <c r="DE8" s="622"/>
      <c r="DF8" s="622"/>
      <c r="DG8" s="622"/>
      <c r="DH8" s="622"/>
      <c r="DI8" s="622"/>
      <c r="DJ8" s="622"/>
      <c r="DK8" s="622"/>
      <c r="DL8" s="622"/>
      <c r="DM8" s="622"/>
      <c r="DN8" s="622"/>
      <c r="DO8" s="622"/>
      <c r="DP8" s="623"/>
      <c r="DQ8" s="627">
        <v>4051342</v>
      </c>
      <c r="DR8" s="622"/>
      <c r="DS8" s="622"/>
      <c r="DT8" s="622"/>
      <c r="DU8" s="622"/>
      <c r="DV8" s="622"/>
      <c r="DW8" s="622"/>
      <c r="DX8" s="622"/>
      <c r="DY8" s="622"/>
      <c r="DZ8" s="622"/>
      <c r="EA8" s="622"/>
      <c r="EB8" s="622"/>
      <c r="EC8" s="658"/>
    </row>
    <row r="9" spans="2:143" ht="11.25" customHeight="1" x14ac:dyDescent="0.15">
      <c r="B9" s="618" t="s">
        <v>242</v>
      </c>
      <c r="C9" s="619"/>
      <c r="D9" s="619"/>
      <c r="E9" s="619"/>
      <c r="F9" s="619"/>
      <c r="G9" s="619"/>
      <c r="H9" s="619"/>
      <c r="I9" s="619"/>
      <c r="J9" s="619"/>
      <c r="K9" s="619"/>
      <c r="L9" s="619"/>
      <c r="M9" s="619"/>
      <c r="N9" s="619"/>
      <c r="O9" s="619"/>
      <c r="P9" s="619"/>
      <c r="Q9" s="620"/>
      <c r="R9" s="621">
        <v>10089</v>
      </c>
      <c r="S9" s="622"/>
      <c r="T9" s="622"/>
      <c r="U9" s="622"/>
      <c r="V9" s="622"/>
      <c r="W9" s="622"/>
      <c r="X9" s="622"/>
      <c r="Y9" s="623"/>
      <c r="Z9" s="659">
        <v>0</v>
      </c>
      <c r="AA9" s="659"/>
      <c r="AB9" s="659"/>
      <c r="AC9" s="659"/>
      <c r="AD9" s="660">
        <v>10089</v>
      </c>
      <c r="AE9" s="660"/>
      <c r="AF9" s="660"/>
      <c r="AG9" s="660"/>
      <c r="AH9" s="660"/>
      <c r="AI9" s="660"/>
      <c r="AJ9" s="660"/>
      <c r="AK9" s="660"/>
      <c r="AL9" s="624">
        <v>0.1</v>
      </c>
      <c r="AM9" s="625"/>
      <c r="AN9" s="625"/>
      <c r="AO9" s="661"/>
      <c r="AP9" s="618" t="s">
        <v>243</v>
      </c>
      <c r="AQ9" s="619"/>
      <c r="AR9" s="619"/>
      <c r="AS9" s="619"/>
      <c r="AT9" s="619"/>
      <c r="AU9" s="619"/>
      <c r="AV9" s="619"/>
      <c r="AW9" s="619"/>
      <c r="AX9" s="619"/>
      <c r="AY9" s="619"/>
      <c r="AZ9" s="619"/>
      <c r="BA9" s="619"/>
      <c r="BB9" s="619"/>
      <c r="BC9" s="619"/>
      <c r="BD9" s="619"/>
      <c r="BE9" s="619"/>
      <c r="BF9" s="620"/>
      <c r="BG9" s="621">
        <v>1223328</v>
      </c>
      <c r="BH9" s="622"/>
      <c r="BI9" s="622"/>
      <c r="BJ9" s="622"/>
      <c r="BK9" s="622"/>
      <c r="BL9" s="622"/>
      <c r="BM9" s="622"/>
      <c r="BN9" s="623"/>
      <c r="BO9" s="659">
        <v>33.200000000000003</v>
      </c>
      <c r="BP9" s="659"/>
      <c r="BQ9" s="659"/>
      <c r="BR9" s="659"/>
      <c r="BS9" s="660" t="s">
        <v>235</v>
      </c>
      <c r="BT9" s="660"/>
      <c r="BU9" s="660"/>
      <c r="BV9" s="660"/>
      <c r="BW9" s="660"/>
      <c r="BX9" s="660"/>
      <c r="BY9" s="660"/>
      <c r="BZ9" s="660"/>
      <c r="CA9" s="660"/>
      <c r="CB9" s="700"/>
      <c r="CD9" s="618" t="s">
        <v>244</v>
      </c>
      <c r="CE9" s="619"/>
      <c r="CF9" s="619"/>
      <c r="CG9" s="619"/>
      <c r="CH9" s="619"/>
      <c r="CI9" s="619"/>
      <c r="CJ9" s="619"/>
      <c r="CK9" s="619"/>
      <c r="CL9" s="619"/>
      <c r="CM9" s="619"/>
      <c r="CN9" s="619"/>
      <c r="CO9" s="619"/>
      <c r="CP9" s="619"/>
      <c r="CQ9" s="620"/>
      <c r="CR9" s="621">
        <v>3405807</v>
      </c>
      <c r="CS9" s="622"/>
      <c r="CT9" s="622"/>
      <c r="CU9" s="622"/>
      <c r="CV9" s="622"/>
      <c r="CW9" s="622"/>
      <c r="CX9" s="622"/>
      <c r="CY9" s="623"/>
      <c r="CZ9" s="659">
        <v>10.199999999999999</v>
      </c>
      <c r="DA9" s="659"/>
      <c r="DB9" s="659"/>
      <c r="DC9" s="659"/>
      <c r="DD9" s="627">
        <v>262476</v>
      </c>
      <c r="DE9" s="622"/>
      <c r="DF9" s="622"/>
      <c r="DG9" s="622"/>
      <c r="DH9" s="622"/>
      <c r="DI9" s="622"/>
      <c r="DJ9" s="622"/>
      <c r="DK9" s="622"/>
      <c r="DL9" s="622"/>
      <c r="DM9" s="622"/>
      <c r="DN9" s="622"/>
      <c r="DO9" s="622"/>
      <c r="DP9" s="623"/>
      <c r="DQ9" s="627">
        <v>2668428</v>
      </c>
      <c r="DR9" s="622"/>
      <c r="DS9" s="622"/>
      <c r="DT9" s="622"/>
      <c r="DU9" s="622"/>
      <c r="DV9" s="622"/>
      <c r="DW9" s="622"/>
      <c r="DX9" s="622"/>
      <c r="DY9" s="622"/>
      <c r="DZ9" s="622"/>
      <c r="EA9" s="622"/>
      <c r="EB9" s="622"/>
      <c r="EC9" s="658"/>
    </row>
    <row r="10" spans="2:143" ht="11.25" customHeight="1" x14ac:dyDescent="0.15">
      <c r="B10" s="618" t="s">
        <v>245</v>
      </c>
      <c r="C10" s="619"/>
      <c r="D10" s="619"/>
      <c r="E10" s="619"/>
      <c r="F10" s="619"/>
      <c r="G10" s="619"/>
      <c r="H10" s="619"/>
      <c r="I10" s="619"/>
      <c r="J10" s="619"/>
      <c r="K10" s="619"/>
      <c r="L10" s="619"/>
      <c r="M10" s="619"/>
      <c r="N10" s="619"/>
      <c r="O10" s="619"/>
      <c r="P10" s="619"/>
      <c r="Q10" s="620"/>
      <c r="R10" s="621" t="s">
        <v>235</v>
      </c>
      <c r="S10" s="622"/>
      <c r="T10" s="622"/>
      <c r="U10" s="622"/>
      <c r="V10" s="622"/>
      <c r="W10" s="622"/>
      <c r="X10" s="622"/>
      <c r="Y10" s="623"/>
      <c r="Z10" s="659" t="s">
        <v>235</v>
      </c>
      <c r="AA10" s="659"/>
      <c r="AB10" s="659"/>
      <c r="AC10" s="659"/>
      <c r="AD10" s="660" t="s">
        <v>235</v>
      </c>
      <c r="AE10" s="660"/>
      <c r="AF10" s="660"/>
      <c r="AG10" s="660"/>
      <c r="AH10" s="660"/>
      <c r="AI10" s="660"/>
      <c r="AJ10" s="660"/>
      <c r="AK10" s="660"/>
      <c r="AL10" s="624" t="s">
        <v>235</v>
      </c>
      <c r="AM10" s="625"/>
      <c r="AN10" s="625"/>
      <c r="AO10" s="661"/>
      <c r="AP10" s="618" t="s">
        <v>246</v>
      </c>
      <c r="AQ10" s="619"/>
      <c r="AR10" s="619"/>
      <c r="AS10" s="619"/>
      <c r="AT10" s="619"/>
      <c r="AU10" s="619"/>
      <c r="AV10" s="619"/>
      <c r="AW10" s="619"/>
      <c r="AX10" s="619"/>
      <c r="AY10" s="619"/>
      <c r="AZ10" s="619"/>
      <c r="BA10" s="619"/>
      <c r="BB10" s="619"/>
      <c r="BC10" s="619"/>
      <c r="BD10" s="619"/>
      <c r="BE10" s="619"/>
      <c r="BF10" s="620"/>
      <c r="BG10" s="621">
        <v>81515</v>
      </c>
      <c r="BH10" s="622"/>
      <c r="BI10" s="622"/>
      <c r="BJ10" s="622"/>
      <c r="BK10" s="622"/>
      <c r="BL10" s="622"/>
      <c r="BM10" s="622"/>
      <c r="BN10" s="623"/>
      <c r="BO10" s="659">
        <v>2.2000000000000002</v>
      </c>
      <c r="BP10" s="659"/>
      <c r="BQ10" s="659"/>
      <c r="BR10" s="659"/>
      <c r="BS10" s="660" t="s">
        <v>148</v>
      </c>
      <c r="BT10" s="660"/>
      <c r="BU10" s="660"/>
      <c r="BV10" s="660"/>
      <c r="BW10" s="660"/>
      <c r="BX10" s="660"/>
      <c r="BY10" s="660"/>
      <c r="BZ10" s="660"/>
      <c r="CA10" s="660"/>
      <c r="CB10" s="700"/>
      <c r="CD10" s="618" t="s">
        <v>247</v>
      </c>
      <c r="CE10" s="619"/>
      <c r="CF10" s="619"/>
      <c r="CG10" s="619"/>
      <c r="CH10" s="619"/>
      <c r="CI10" s="619"/>
      <c r="CJ10" s="619"/>
      <c r="CK10" s="619"/>
      <c r="CL10" s="619"/>
      <c r="CM10" s="619"/>
      <c r="CN10" s="619"/>
      <c r="CO10" s="619"/>
      <c r="CP10" s="619"/>
      <c r="CQ10" s="620"/>
      <c r="CR10" s="621">
        <v>36433</v>
      </c>
      <c r="CS10" s="622"/>
      <c r="CT10" s="622"/>
      <c r="CU10" s="622"/>
      <c r="CV10" s="622"/>
      <c r="CW10" s="622"/>
      <c r="CX10" s="622"/>
      <c r="CY10" s="623"/>
      <c r="CZ10" s="659">
        <v>0.1</v>
      </c>
      <c r="DA10" s="659"/>
      <c r="DB10" s="659"/>
      <c r="DC10" s="659"/>
      <c r="DD10" s="627">
        <v>14399</v>
      </c>
      <c r="DE10" s="622"/>
      <c r="DF10" s="622"/>
      <c r="DG10" s="622"/>
      <c r="DH10" s="622"/>
      <c r="DI10" s="622"/>
      <c r="DJ10" s="622"/>
      <c r="DK10" s="622"/>
      <c r="DL10" s="622"/>
      <c r="DM10" s="622"/>
      <c r="DN10" s="622"/>
      <c r="DO10" s="622"/>
      <c r="DP10" s="623"/>
      <c r="DQ10" s="627">
        <v>15905</v>
      </c>
      <c r="DR10" s="622"/>
      <c r="DS10" s="622"/>
      <c r="DT10" s="622"/>
      <c r="DU10" s="622"/>
      <c r="DV10" s="622"/>
      <c r="DW10" s="622"/>
      <c r="DX10" s="622"/>
      <c r="DY10" s="622"/>
      <c r="DZ10" s="622"/>
      <c r="EA10" s="622"/>
      <c r="EB10" s="622"/>
      <c r="EC10" s="658"/>
    </row>
    <row r="11" spans="2:143" ht="11.25" customHeight="1" x14ac:dyDescent="0.15">
      <c r="B11" s="618" t="s">
        <v>248</v>
      </c>
      <c r="C11" s="619"/>
      <c r="D11" s="619"/>
      <c r="E11" s="619"/>
      <c r="F11" s="619"/>
      <c r="G11" s="619"/>
      <c r="H11" s="619"/>
      <c r="I11" s="619"/>
      <c r="J11" s="619"/>
      <c r="K11" s="619"/>
      <c r="L11" s="619"/>
      <c r="M11" s="619"/>
      <c r="N11" s="619"/>
      <c r="O11" s="619"/>
      <c r="P11" s="619"/>
      <c r="Q11" s="620"/>
      <c r="R11" s="621">
        <v>859538</v>
      </c>
      <c r="S11" s="622"/>
      <c r="T11" s="622"/>
      <c r="U11" s="622"/>
      <c r="V11" s="622"/>
      <c r="W11" s="622"/>
      <c r="X11" s="622"/>
      <c r="Y11" s="623"/>
      <c r="Z11" s="624">
        <v>2.5</v>
      </c>
      <c r="AA11" s="625"/>
      <c r="AB11" s="625"/>
      <c r="AC11" s="626"/>
      <c r="AD11" s="627">
        <v>859538</v>
      </c>
      <c r="AE11" s="622"/>
      <c r="AF11" s="622"/>
      <c r="AG11" s="622"/>
      <c r="AH11" s="622"/>
      <c r="AI11" s="622"/>
      <c r="AJ11" s="622"/>
      <c r="AK11" s="623"/>
      <c r="AL11" s="624">
        <v>5.2</v>
      </c>
      <c r="AM11" s="625"/>
      <c r="AN11" s="625"/>
      <c r="AO11" s="661"/>
      <c r="AP11" s="618" t="s">
        <v>249</v>
      </c>
      <c r="AQ11" s="619"/>
      <c r="AR11" s="619"/>
      <c r="AS11" s="619"/>
      <c r="AT11" s="619"/>
      <c r="AU11" s="619"/>
      <c r="AV11" s="619"/>
      <c r="AW11" s="619"/>
      <c r="AX11" s="619"/>
      <c r="AY11" s="619"/>
      <c r="AZ11" s="619"/>
      <c r="BA11" s="619"/>
      <c r="BB11" s="619"/>
      <c r="BC11" s="619"/>
      <c r="BD11" s="619"/>
      <c r="BE11" s="619"/>
      <c r="BF11" s="620"/>
      <c r="BG11" s="621">
        <v>76733</v>
      </c>
      <c r="BH11" s="622"/>
      <c r="BI11" s="622"/>
      <c r="BJ11" s="622"/>
      <c r="BK11" s="622"/>
      <c r="BL11" s="622"/>
      <c r="BM11" s="622"/>
      <c r="BN11" s="623"/>
      <c r="BO11" s="659">
        <v>2.1</v>
      </c>
      <c r="BP11" s="659"/>
      <c r="BQ11" s="659"/>
      <c r="BR11" s="659"/>
      <c r="BS11" s="660">
        <v>21807</v>
      </c>
      <c r="BT11" s="660"/>
      <c r="BU11" s="660"/>
      <c r="BV11" s="660"/>
      <c r="BW11" s="660"/>
      <c r="BX11" s="660"/>
      <c r="BY11" s="660"/>
      <c r="BZ11" s="660"/>
      <c r="CA11" s="660"/>
      <c r="CB11" s="700"/>
      <c r="CD11" s="618" t="s">
        <v>250</v>
      </c>
      <c r="CE11" s="619"/>
      <c r="CF11" s="619"/>
      <c r="CG11" s="619"/>
      <c r="CH11" s="619"/>
      <c r="CI11" s="619"/>
      <c r="CJ11" s="619"/>
      <c r="CK11" s="619"/>
      <c r="CL11" s="619"/>
      <c r="CM11" s="619"/>
      <c r="CN11" s="619"/>
      <c r="CO11" s="619"/>
      <c r="CP11" s="619"/>
      <c r="CQ11" s="620"/>
      <c r="CR11" s="621">
        <v>2785659</v>
      </c>
      <c r="CS11" s="622"/>
      <c r="CT11" s="622"/>
      <c r="CU11" s="622"/>
      <c r="CV11" s="622"/>
      <c r="CW11" s="622"/>
      <c r="CX11" s="622"/>
      <c r="CY11" s="623"/>
      <c r="CZ11" s="659">
        <v>8.3000000000000007</v>
      </c>
      <c r="DA11" s="659"/>
      <c r="DB11" s="659"/>
      <c r="DC11" s="659"/>
      <c r="DD11" s="627">
        <v>934337</v>
      </c>
      <c r="DE11" s="622"/>
      <c r="DF11" s="622"/>
      <c r="DG11" s="622"/>
      <c r="DH11" s="622"/>
      <c r="DI11" s="622"/>
      <c r="DJ11" s="622"/>
      <c r="DK11" s="622"/>
      <c r="DL11" s="622"/>
      <c r="DM11" s="622"/>
      <c r="DN11" s="622"/>
      <c r="DO11" s="622"/>
      <c r="DP11" s="623"/>
      <c r="DQ11" s="627">
        <v>974411</v>
      </c>
      <c r="DR11" s="622"/>
      <c r="DS11" s="622"/>
      <c r="DT11" s="622"/>
      <c r="DU11" s="622"/>
      <c r="DV11" s="622"/>
      <c r="DW11" s="622"/>
      <c r="DX11" s="622"/>
      <c r="DY11" s="622"/>
      <c r="DZ11" s="622"/>
      <c r="EA11" s="622"/>
      <c r="EB11" s="622"/>
      <c r="EC11" s="658"/>
    </row>
    <row r="12" spans="2:143" ht="11.25" customHeight="1" x14ac:dyDescent="0.15">
      <c r="B12" s="618" t="s">
        <v>251</v>
      </c>
      <c r="C12" s="619"/>
      <c r="D12" s="619"/>
      <c r="E12" s="619"/>
      <c r="F12" s="619"/>
      <c r="G12" s="619"/>
      <c r="H12" s="619"/>
      <c r="I12" s="619"/>
      <c r="J12" s="619"/>
      <c r="K12" s="619"/>
      <c r="L12" s="619"/>
      <c r="M12" s="619"/>
      <c r="N12" s="619"/>
      <c r="O12" s="619"/>
      <c r="P12" s="619"/>
      <c r="Q12" s="620"/>
      <c r="R12" s="621">
        <v>4905</v>
      </c>
      <c r="S12" s="622"/>
      <c r="T12" s="622"/>
      <c r="U12" s="622"/>
      <c r="V12" s="622"/>
      <c r="W12" s="622"/>
      <c r="X12" s="622"/>
      <c r="Y12" s="623"/>
      <c r="Z12" s="659">
        <v>0</v>
      </c>
      <c r="AA12" s="659"/>
      <c r="AB12" s="659"/>
      <c r="AC12" s="659"/>
      <c r="AD12" s="660">
        <v>4905</v>
      </c>
      <c r="AE12" s="660"/>
      <c r="AF12" s="660"/>
      <c r="AG12" s="660"/>
      <c r="AH12" s="660"/>
      <c r="AI12" s="660"/>
      <c r="AJ12" s="660"/>
      <c r="AK12" s="660"/>
      <c r="AL12" s="624">
        <v>0</v>
      </c>
      <c r="AM12" s="625"/>
      <c r="AN12" s="625"/>
      <c r="AO12" s="661"/>
      <c r="AP12" s="618" t="s">
        <v>252</v>
      </c>
      <c r="AQ12" s="619"/>
      <c r="AR12" s="619"/>
      <c r="AS12" s="619"/>
      <c r="AT12" s="619"/>
      <c r="AU12" s="619"/>
      <c r="AV12" s="619"/>
      <c r="AW12" s="619"/>
      <c r="AX12" s="619"/>
      <c r="AY12" s="619"/>
      <c r="AZ12" s="619"/>
      <c r="BA12" s="619"/>
      <c r="BB12" s="619"/>
      <c r="BC12" s="619"/>
      <c r="BD12" s="619"/>
      <c r="BE12" s="619"/>
      <c r="BF12" s="620"/>
      <c r="BG12" s="621">
        <v>1639440</v>
      </c>
      <c r="BH12" s="622"/>
      <c r="BI12" s="622"/>
      <c r="BJ12" s="622"/>
      <c r="BK12" s="622"/>
      <c r="BL12" s="622"/>
      <c r="BM12" s="622"/>
      <c r="BN12" s="623"/>
      <c r="BO12" s="659">
        <v>44.5</v>
      </c>
      <c r="BP12" s="659"/>
      <c r="BQ12" s="659"/>
      <c r="BR12" s="659"/>
      <c r="BS12" s="660" t="s">
        <v>148</v>
      </c>
      <c r="BT12" s="660"/>
      <c r="BU12" s="660"/>
      <c r="BV12" s="660"/>
      <c r="BW12" s="660"/>
      <c r="BX12" s="660"/>
      <c r="BY12" s="660"/>
      <c r="BZ12" s="660"/>
      <c r="CA12" s="660"/>
      <c r="CB12" s="700"/>
      <c r="CD12" s="618" t="s">
        <v>253</v>
      </c>
      <c r="CE12" s="619"/>
      <c r="CF12" s="619"/>
      <c r="CG12" s="619"/>
      <c r="CH12" s="619"/>
      <c r="CI12" s="619"/>
      <c r="CJ12" s="619"/>
      <c r="CK12" s="619"/>
      <c r="CL12" s="619"/>
      <c r="CM12" s="619"/>
      <c r="CN12" s="619"/>
      <c r="CO12" s="619"/>
      <c r="CP12" s="619"/>
      <c r="CQ12" s="620"/>
      <c r="CR12" s="621">
        <v>2186512</v>
      </c>
      <c r="CS12" s="622"/>
      <c r="CT12" s="622"/>
      <c r="CU12" s="622"/>
      <c r="CV12" s="622"/>
      <c r="CW12" s="622"/>
      <c r="CX12" s="622"/>
      <c r="CY12" s="623"/>
      <c r="CZ12" s="659">
        <v>6.5</v>
      </c>
      <c r="DA12" s="659"/>
      <c r="DB12" s="659"/>
      <c r="DC12" s="659"/>
      <c r="DD12" s="627">
        <v>83735</v>
      </c>
      <c r="DE12" s="622"/>
      <c r="DF12" s="622"/>
      <c r="DG12" s="622"/>
      <c r="DH12" s="622"/>
      <c r="DI12" s="622"/>
      <c r="DJ12" s="622"/>
      <c r="DK12" s="622"/>
      <c r="DL12" s="622"/>
      <c r="DM12" s="622"/>
      <c r="DN12" s="622"/>
      <c r="DO12" s="622"/>
      <c r="DP12" s="623"/>
      <c r="DQ12" s="627">
        <v>1392703</v>
      </c>
      <c r="DR12" s="622"/>
      <c r="DS12" s="622"/>
      <c r="DT12" s="622"/>
      <c r="DU12" s="622"/>
      <c r="DV12" s="622"/>
      <c r="DW12" s="622"/>
      <c r="DX12" s="622"/>
      <c r="DY12" s="622"/>
      <c r="DZ12" s="622"/>
      <c r="EA12" s="622"/>
      <c r="EB12" s="622"/>
      <c r="EC12" s="658"/>
    </row>
    <row r="13" spans="2:143" ht="11.25" customHeight="1" x14ac:dyDescent="0.15">
      <c r="B13" s="618" t="s">
        <v>254</v>
      </c>
      <c r="C13" s="619"/>
      <c r="D13" s="619"/>
      <c r="E13" s="619"/>
      <c r="F13" s="619"/>
      <c r="G13" s="619"/>
      <c r="H13" s="619"/>
      <c r="I13" s="619"/>
      <c r="J13" s="619"/>
      <c r="K13" s="619"/>
      <c r="L13" s="619"/>
      <c r="M13" s="619"/>
      <c r="N13" s="619"/>
      <c r="O13" s="619"/>
      <c r="P13" s="619"/>
      <c r="Q13" s="620"/>
      <c r="R13" s="621" t="s">
        <v>148</v>
      </c>
      <c r="S13" s="622"/>
      <c r="T13" s="622"/>
      <c r="U13" s="622"/>
      <c r="V13" s="622"/>
      <c r="W13" s="622"/>
      <c r="X13" s="622"/>
      <c r="Y13" s="623"/>
      <c r="Z13" s="659" t="s">
        <v>235</v>
      </c>
      <c r="AA13" s="659"/>
      <c r="AB13" s="659"/>
      <c r="AC13" s="659"/>
      <c r="AD13" s="660" t="s">
        <v>235</v>
      </c>
      <c r="AE13" s="660"/>
      <c r="AF13" s="660"/>
      <c r="AG13" s="660"/>
      <c r="AH13" s="660"/>
      <c r="AI13" s="660"/>
      <c r="AJ13" s="660"/>
      <c r="AK13" s="660"/>
      <c r="AL13" s="624" t="s">
        <v>235</v>
      </c>
      <c r="AM13" s="625"/>
      <c r="AN13" s="625"/>
      <c r="AO13" s="661"/>
      <c r="AP13" s="618" t="s">
        <v>255</v>
      </c>
      <c r="AQ13" s="619"/>
      <c r="AR13" s="619"/>
      <c r="AS13" s="619"/>
      <c r="AT13" s="619"/>
      <c r="AU13" s="619"/>
      <c r="AV13" s="619"/>
      <c r="AW13" s="619"/>
      <c r="AX13" s="619"/>
      <c r="AY13" s="619"/>
      <c r="AZ13" s="619"/>
      <c r="BA13" s="619"/>
      <c r="BB13" s="619"/>
      <c r="BC13" s="619"/>
      <c r="BD13" s="619"/>
      <c r="BE13" s="619"/>
      <c r="BF13" s="620"/>
      <c r="BG13" s="621">
        <v>1604083</v>
      </c>
      <c r="BH13" s="622"/>
      <c r="BI13" s="622"/>
      <c r="BJ13" s="622"/>
      <c r="BK13" s="622"/>
      <c r="BL13" s="622"/>
      <c r="BM13" s="622"/>
      <c r="BN13" s="623"/>
      <c r="BO13" s="659">
        <v>43.5</v>
      </c>
      <c r="BP13" s="659"/>
      <c r="BQ13" s="659"/>
      <c r="BR13" s="659"/>
      <c r="BS13" s="660" t="s">
        <v>148</v>
      </c>
      <c r="BT13" s="660"/>
      <c r="BU13" s="660"/>
      <c r="BV13" s="660"/>
      <c r="BW13" s="660"/>
      <c r="BX13" s="660"/>
      <c r="BY13" s="660"/>
      <c r="BZ13" s="660"/>
      <c r="CA13" s="660"/>
      <c r="CB13" s="700"/>
      <c r="CD13" s="618" t="s">
        <v>256</v>
      </c>
      <c r="CE13" s="619"/>
      <c r="CF13" s="619"/>
      <c r="CG13" s="619"/>
      <c r="CH13" s="619"/>
      <c r="CI13" s="619"/>
      <c r="CJ13" s="619"/>
      <c r="CK13" s="619"/>
      <c r="CL13" s="619"/>
      <c r="CM13" s="619"/>
      <c r="CN13" s="619"/>
      <c r="CO13" s="619"/>
      <c r="CP13" s="619"/>
      <c r="CQ13" s="620"/>
      <c r="CR13" s="621">
        <v>1610951</v>
      </c>
      <c r="CS13" s="622"/>
      <c r="CT13" s="622"/>
      <c r="CU13" s="622"/>
      <c r="CV13" s="622"/>
      <c r="CW13" s="622"/>
      <c r="CX13" s="622"/>
      <c r="CY13" s="623"/>
      <c r="CZ13" s="659">
        <v>4.8</v>
      </c>
      <c r="DA13" s="659"/>
      <c r="DB13" s="659"/>
      <c r="DC13" s="659"/>
      <c r="DD13" s="627">
        <v>1057874</v>
      </c>
      <c r="DE13" s="622"/>
      <c r="DF13" s="622"/>
      <c r="DG13" s="622"/>
      <c r="DH13" s="622"/>
      <c r="DI13" s="622"/>
      <c r="DJ13" s="622"/>
      <c r="DK13" s="622"/>
      <c r="DL13" s="622"/>
      <c r="DM13" s="622"/>
      <c r="DN13" s="622"/>
      <c r="DO13" s="622"/>
      <c r="DP13" s="623"/>
      <c r="DQ13" s="627">
        <v>609906</v>
      </c>
      <c r="DR13" s="622"/>
      <c r="DS13" s="622"/>
      <c r="DT13" s="622"/>
      <c r="DU13" s="622"/>
      <c r="DV13" s="622"/>
      <c r="DW13" s="622"/>
      <c r="DX13" s="622"/>
      <c r="DY13" s="622"/>
      <c r="DZ13" s="622"/>
      <c r="EA13" s="622"/>
      <c r="EB13" s="622"/>
      <c r="EC13" s="658"/>
    </row>
    <row r="14" spans="2:143" ht="11.25" customHeight="1" x14ac:dyDescent="0.15">
      <c r="B14" s="618" t="s">
        <v>257</v>
      </c>
      <c r="C14" s="619"/>
      <c r="D14" s="619"/>
      <c r="E14" s="619"/>
      <c r="F14" s="619"/>
      <c r="G14" s="619"/>
      <c r="H14" s="619"/>
      <c r="I14" s="619"/>
      <c r="J14" s="619"/>
      <c r="K14" s="619"/>
      <c r="L14" s="619"/>
      <c r="M14" s="619"/>
      <c r="N14" s="619"/>
      <c r="O14" s="619"/>
      <c r="P14" s="619"/>
      <c r="Q14" s="620"/>
      <c r="R14" s="621">
        <v>495</v>
      </c>
      <c r="S14" s="622"/>
      <c r="T14" s="622"/>
      <c r="U14" s="622"/>
      <c r="V14" s="622"/>
      <c r="W14" s="622"/>
      <c r="X14" s="622"/>
      <c r="Y14" s="623"/>
      <c r="Z14" s="659">
        <v>0</v>
      </c>
      <c r="AA14" s="659"/>
      <c r="AB14" s="659"/>
      <c r="AC14" s="659"/>
      <c r="AD14" s="660">
        <v>495</v>
      </c>
      <c r="AE14" s="660"/>
      <c r="AF14" s="660"/>
      <c r="AG14" s="660"/>
      <c r="AH14" s="660"/>
      <c r="AI14" s="660"/>
      <c r="AJ14" s="660"/>
      <c r="AK14" s="660"/>
      <c r="AL14" s="624">
        <v>0</v>
      </c>
      <c r="AM14" s="625"/>
      <c r="AN14" s="625"/>
      <c r="AO14" s="661"/>
      <c r="AP14" s="618" t="s">
        <v>258</v>
      </c>
      <c r="AQ14" s="619"/>
      <c r="AR14" s="619"/>
      <c r="AS14" s="619"/>
      <c r="AT14" s="619"/>
      <c r="AU14" s="619"/>
      <c r="AV14" s="619"/>
      <c r="AW14" s="619"/>
      <c r="AX14" s="619"/>
      <c r="AY14" s="619"/>
      <c r="AZ14" s="619"/>
      <c r="BA14" s="619"/>
      <c r="BB14" s="619"/>
      <c r="BC14" s="619"/>
      <c r="BD14" s="619"/>
      <c r="BE14" s="619"/>
      <c r="BF14" s="620"/>
      <c r="BG14" s="621">
        <v>175810</v>
      </c>
      <c r="BH14" s="622"/>
      <c r="BI14" s="622"/>
      <c r="BJ14" s="622"/>
      <c r="BK14" s="622"/>
      <c r="BL14" s="622"/>
      <c r="BM14" s="622"/>
      <c r="BN14" s="623"/>
      <c r="BO14" s="659">
        <v>4.8</v>
      </c>
      <c r="BP14" s="659"/>
      <c r="BQ14" s="659"/>
      <c r="BR14" s="659"/>
      <c r="BS14" s="660" t="s">
        <v>235</v>
      </c>
      <c r="BT14" s="660"/>
      <c r="BU14" s="660"/>
      <c r="BV14" s="660"/>
      <c r="BW14" s="660"/>
      <c r="BX14" s="660"/>
      <c r="BY14" s="660"/>
      <c r="BZ14" s="660"/>
      <c r="CA14" s="660"/>
      <c r="CB14" s="700"/>
      <c r="CD14" s="618" t="s">
        <v>259</v>
      </c>
      <c r="CE14" s="619"/>
      <c r="CF14" s="619"/>
      <c r="CG14" s="619"/>
      <c r="CH14" s="619"/>
      <c r="CI14" s="619"/>
      <c r="CJ14" s="619"/>
      <c r="CK14" s="619"/>
      <c r="CL14" s="619"/>
      <c r="CM14" s="619"/>
      <c r="CN14" s="619"/>
      <c r="CO14" s="619"/>
      <c r="CP14" s="619"/>
      <c r="CQ14" s="620"/>
      <c r="CR14" s="621">
        <v>918984</v>
      </c>
      <c r="CS14" s="622"/>
      <c r="CT14" s="622"/>
      <c r="CU14" s="622"/>
      <c r="CV14" s="622"/>
      <c r="CW14" s="622"/>
      <c r="CX14" s="622"/>
      <c r="CY14" s="623"/>
      <c r="CZ14" s="659">
        <v>2.7</v>
      </c>
      <c r="DA14" s="659"/>
      <c r="DB14" s="659"/>
      <c r="DC14" s="659"/>
      <c r="DD14" s="627">
        <v>37809</v>
      </c>
      <c r="DE14" s="622"/>
      <c r="DF14" s="622"/>
      <c r="DG14" s="622"/>
      <c r="DH14" s="622"/>
      <c r="DI14" s="622"/>
      <c r="DJ14" s="622"/>
      <c r="DK14" s="622"/>
      <c r="DL14" s="622"/>
      <c r="DM14" s="622"/>
      <c r="DN14" s="622"/>
      <c r="DO14" s="622"/>
      <c r="DP14" s="623"/>
      <c r="DQ14" s="627">
        <v>852928</v>
      </c>
      <c r="DR14" s="622"/>
      <c r="DS14" s="622"/>
      <c r="DT14" s="622"/>
      <c r="DU14" s="622"/>
      <c r="DV14" s="622"/>
      <c r="DW14" s="622"/>
      <c r="DX14" s="622"/>
      <c r="DY14" s="622"/>
      <c r="DZ14" s="622"/>
      <c r="EA14" s="622"/>
      <c r="EB14" s="622"/>
      <c r="EC14" s="658"/>
    </row>
    <row r="15" spans="2:143" ht="11.25" customHeight="1" x14ac:dyDescent="0.15">
      <c r="B15" s="618" t="s">
        <v>260</v>
      </c>
      <c r="C15" s="619"/>
      <c r="D15" s="619"/>
      <c r="E15" s="619"/>
      <c r="F15" s="619"/>
      <c r="G15" s="619"/>
      <c r="H15" s="619"/>
      <c r="I15" s="619"/>
      <c r="J15" s="619"/>
      <c r="K15" s="619"/>
      <c r="L15" s="619"/>
      <c r="M15" s="619"/>
      <c r="N15" s="619"/>
      <c r="O15" s="619"/>
      <c r="P15" s="619"/>
      <c r="Q15" s="620"/>
      <c r="R15" s="621" t="s">
        <v>148</v>
      </c>
      <c r="S15" s="622"/>
      <c r="T15" s="622"/>
      <c r="U15" s="622"/>
      <c r="V15" s="622"/>
      <c r="W15" s="622"/>
      <c r="X15" s="622"/>
      <c r="Y15" s="623"/>
      <c r="Z15" s="659" t="s">
        <v>235</v>
      </c>
      <c r="AA15" s="659"/>
      <c r="AB15" s="659"/>
      <c r="AC15" s="659"/>
      <c r="AD15" s="660" t="s">
        <v>235</v>
      </c>
      <c r="AE15" s="660"/>
      <c r="AF15" s="660"/>
      <c r="AG15" s="660"/>
      <c r="AH15" s="660"/>
      <c r="AI15" s="660"/>
      <c r="AJ15" s="660"/>
      <c r="AK15" s="660"/>
      <c r="AL15" s="624" t="s">
        <v>235</v>
      </c>
      <c r="AM15" s="625"/>
      <c r="AN15" s="625"/>
      <c r="AO15" s="661"/>
      <c r="AP15" s="618" t="s">
        <v>261</v>
      </c>
      <c r="AQ15" s="619"/>
      <c r="AR15" s="619"/>
      <c r="AS15" s="619"/>
      <c r="AT15" s="619"/>
      <c r="AU15" s="619"/>
      <c r="AV15" s="619"/>
      <c r="AW15" s="619"/>
      <c r="AX15" s="619"/>
      <c r="AY15" s="619"/>
      <c r="AZ15" s="619"/>
      <c r="BA15" s="619"/>
      <c r="BB15" s="619"/>
      <c r="BC15" s="619"/>
      <c r="BD15" s="619"/>
      <c r="BE15" s="619"/>
      <c r="BF15" s="620"/>
      <c r="BG15" s="621">
        <v>298343</v>
      </c>
      <c r="BH15" s="622"/>
      <c r="BI15" s="622"/>
      <c r="BJ15" s="622"/>
      <c r="BK15" s="622"/>
      <c r="BL15" s="622"/>
      <c r="BM15" s="622"/>
      <c r="BN15" s="623"/>
      <c r="BO15" s="659">
        <v>8.1</v>
      </c>
      <c r="BP15" s="659"/>
      <c r="BQ15" s="659"/>
      <c r="BR15" s="659"/>
      <c r="BS15" s="660" t="s">
        <v>235</v>
      </c>
      <c r="BT15" s="660"/>
      <c r="BU15" s="660"/>
      <c r="BV15" s="660"/>
      <c r="BW15" s="660"/>
      <c r="BX15" s="660"/>
      <c r="BY15" s="660"/>
      <c r="BZ15" s="660"/>
      <c r="CA15" s="660"/>
      <c r="CB15" s="700"/>
      <c r="CD15" s="618" t="s">
        <v>262</v>
      </c>
      <c r="CE15" s="619"/>
      <c r="CF15" s="619"/>
      <c r="CG15" s="619"/>
      <c r="CH15" s="619"/>
      <c r="CI15" s="619"/>
      <c r="CJ15" s="619"/>
      <c r="CK15" s="619"/>
      <c r="CL15" s="619"/>
      <c r="CM15" s="619"/>
      <c r="CN15" s="619"/>
      <c r="CO15" s="619"/>
      <c r="CP15" s="619"/>
      <c r="CQ15" s="620"/>
      <c r="CR15" s="621">
        <v>3830509</v>
      </c>
      <c r="CS15" s="622"/>
      <c r="CT15" s="622"/>
      <c r="CU15" s="622"/>
      <c r="CV15" s="622"/>
      <c r="CW15" s="622"/>
      <c r="CX15" s="622"/>
      <c r="CY15" s="623"/>
      <c r="CZ15" s="659">
        <v>11.4</v>
      </c>
      <c r="DA15" s="659"/>
      <c r="DB15" s="659"/>
      <c r="DC15" s="659"/>
      <c r="DD15" s="627">
        <v>1867038</v>
      </c>
      <c r="DE15" s="622"/>
      <c r="DF15" s="622"/>
      <c r="DG15" s="622"/>
      <c r="DH15" s="622"/>
      <c r="DI15" s="622"/>
      <c r="DJ15" s="622"/>
      <c r="DK15" s="622"/>
      <c r="DL15" s="622"/>
      <c r="DM15" s="622"/>
      <c r="DN15" s="622"/>
      <c r="DO15" s="622"/>
      <c r="DP15" s="623"/>
      <c r="DQ15" s="627">
        <v>1882523</v>
      </c>
      <c r="DR15" s="622"/>
      <c r="DS15" s="622"/>
      <c r="DT15" s="622"/>
      <c r="DU15" s="622"/>
      <c r="DV15" s="622"/>
      <c r="DW15" s="622"/>
      <c r="DX15" s="622"/>
      <c r="DY15" s="622"/>
      <c r="DZ15" s="622"/>
      <c r="EA15" s="622"/>
      <c r="EB15" s="622"/>
      <c r="EC15" s="658"/>
    </row>
    <row r="16" spans="2:143" ht="11.25" customHeight="1" x14ac:dyDescent="0.15">
      <c r="B16" s="618" t="s">
        <v>263</v>
      </c>
      <c r="C16" s="619"/>
      <c r="D16" s="619"/>
      <c r="E16" s="619"/>
      <c r="F16" s="619"/>
      <c r="G16" s="619"/>
      <c r="H16" s="619"/>
      <c r="I16" s="619"/>
      <c r="J16" s="619"/>
      <c r="K16" s="619"/>
      <c r="L16" s="619"/>
      <c r="M16" s="619"/>
      <c r="N16" s="619"/>
      <c r="O16" s="619"/>
      <c r="P16" s="619"/>
      <c r="Q16" s="620"/>
      <c r="R16" s="621">
        <v>15261</v>
      </c>
      <c r="S16" s="622"/>
      <c r="T16" s="622"/>
      <c r="U16" s="622"/>
      <c r="V16" s="622"/>
      <c r="W16" s="622"/>
      <c r="X16" s="622"/>
      <c r="Y16" s="623"/>
      <c r="Z16" s="659">
        <v>0</v>
      </c>
      <c r="AA16" s="659"/>
      <c r="AB16" s="659"/>
      <c r="AC16" s="659"/>
      <c r="AD16" s="660">
        <v>15261</v>
      </c>
      <c r="AE16" s="660"/>
      <c r="AF16" s="660"/>
      <c r="AG16" s="660"/>
      <c r="AH16" s="660"/>
      <c r="AI16" s="660"/>
      <c r="AJ16" s="660"/>
      <c r="AK16" s="660"/>
      <c r="AL16" s="624">
        <v>0.1</v>
      </c>
      <c r="AM16" s="625"/>
      <c r="AN16" s="625"/>
      <c r="AO16" s="661"/>
      <c r="AP16" s="618" t="s">
        <v>264</v>
      </c>
      <c r="AQ16" s="619"/>
      <c r="AR16" s="619"/>
      <c r="AS16" s="619"/>
      <c r="AT16" s="619"/>
      <c r="AU16" s="619"/>
      <c r="AV16" s="619"/>
      <c r="AW16" s="619"/>
      <c r="AX16" s="619"/>
      <c r="AY16" s="619"/>
      <c r="AZ16" s="619"/>
      <c r="BA16" s="619"/>
      <c r="BB16" s="619"/>
      <c r="BC16" s="619"/>
      <c r="BD16" s="619"/>
      <c r="BE16" s="619"/>
      <c r="BF16" s="620"/>
      <c r="BG16" s="621">
        <v>1915</v>
      </c>
      <c r="BH16" s="622"/>
      <c r="BI16" s="622"/>
      <c r="BJ16" s="622"/>
      <c r="BK16" s="622"/>
      <c r="BL16" s="622"/>
      <c r="BM16" s="622"/>
      <c r="BN16" s="623"/>
      <c r="BO16" s="659">
        <v>0.1</v>
      </c>
      <c r="BP16" s="659"/>
      <c r="BQ16" s="659"/>
      <c r="BR16" s="659"/>
      <c r="BS16" s="660" t="s">
        <v>235</v>
      </c>
      <c r="BT16" s="660"/>
      <c r="BU16" s="660"/>
      <c r="BV16" s="660"/>
      <c r="BW16" s="660"/>
      <c r="BX16" s="660"/>
      <c r="BY16" s="660"/>
      <c r="BZ16" s="660"/>
      <c r="CA16" s="660"/>
      <c r="CB16" s="700"/>
      <c r="CD16" s="618" t="s">
        <v>265</v>
      </c>
      <c r="CE16" s="619"/>
      <c r="CF16" s="619"/>
      <c r="CG16" s="619"/>
      <c r="CH16" s="619"/>
      <c r="CI16" s="619"/>
      <c r="CJ16" s="619"/>
      <c r="CK16" s="619"/>
      <c r="CL16" s="619"/>
      <c r="CM16" s="619"/>
      <c r="CN16" s="619"/>
      <c r="CO16" s="619"/>
      <c r="CP16" s="619"/>
      <c r="CQ16" s="620"/>
      <c r="CR16" s="621">
        <v>108653</v>
      </c>
      <c r="CS16" s="622"/>
      <c r="CT16" s="622"/>
      <c r="CU16" s="622"/>
      <c r="CV16" s="622"/>
      <c r="CW16" s="622"/>
      <c r="CX16" s="622"/>
      <c r="CY16" s="623"/>
      <c r="CZ16" s="659">
        <v>0.3</v>
      </c>
      <c r="DA16" s="659"/>
      <c r="DB16" s="659"/>
      <c r="DC16" s="659"/>
      <c r="DD16" s="627" t="s">
        <v>235</v>
      </c>
      <c r="DE16" s="622"/>
      <c r="DF16" s="622"/>
      <c r="DG16" s="622"/>
      <c r="DH16" s="622"/>
      <c r="DI16" s="622"/>
      <c r="DJ16" s="622"/>
      <c r="DK16" s="622"/>
      <c r="DL16" s="622"/>
      <c r="DM16" s="622"/>
      <c r="DN16" s="622"/>
      <c r="DO16" s="622"/>
      <c r="DP16" s="623"/>
      <c r="DQ16" s="627">
        <v>31688</v>
      </c>
      <c r="DR16" s="622"/>
      <c r="DS16" s="622"/>
      <c r="DT16" s="622"/>
      <c r="DU16" s="622"/>
      <c r="DV16" s="622"/>
      <c r="DW16" s="622"/>
      <c r="DX16" s="622"/>
      <c r="DY16" s="622"/>
      <c r="DZ16" s="622"/>
      <c r="EA16" s="622"/>
      <c r="EB16" s="622"/>
      <c r="EC16" s="658"/>
    </row>
    <row r="17" spans="2:133" ht="11.25" customHeight="1" x14ac:dyDescent="0.15">
      <c r="B17" s="618" t="s">
        <v>266</v>
      </c>
      <c r="C17" s="619"/>
      <c r="D17" s="619"/>
      <c r="E17" s="619"/>
      <c r="F17" s="619"/>
      <c r="G17" s="619"/>
      <c r="H17" s="619"/>
      <c r="I17" s="619"/>
      <c r="J17" s="619"/>
      <c r="K17" s="619"/>
      <c r="L17" s="619"/>
      <c r="M17" s="619"/>
      <c r="N17" s="619"/>
      <c r="O17" s="619"/>
      <c r="P17" s="619"/>
      <c r="Q17" s="620"/>
      <c r="R17" s="621">
        <v>40418</v>
      </c>
      <c r="S17" s="622"/>
      <c r="T17" s="622"/>
      <c r="U17" s="622"/>
      <c r="V17" s="622"/>
      <c r="W17" s="622"/>
      <c r="X17" s="622"/>
      <c r="Y17" s="623"/>
      <c r="Z17" s="659">
        <v>0.1</v>
      </c>
      <c r="AA17" s="659"/>
      <c r="AB17" s="659"/>
      <c r="AC17" s="659"/>
      <c r="AD17" s="660">
        <v>40418</v>
      </c>
      <c r="AE17" s="660"/>
      <c r="AF17" s="660"/>
      <c r="AG17" s="660"/>
      <c r="AH17" s="660"/>
      <c r="AI17" s="660"/>
      <c r="AJ17" s="660"/>
      <c r="AK17" s="660"/>
      <c r="AL17" s="624">
        <v>0.2</v>
      </c>
      <c r="AM17" s="625"/>
      <c r="AN17" s="625"/>
      <c r="AO17" s="661"/>
      <c r="AP17" s="618" t="s">
        <v>267</v>
      </c>
      <c r="AQ17" s="619"/>
      <c r="AR17" s="619"/>
      <c r="AS17" s="619"/>
      <c r="AT17" s="619"/>
      <c r="AU17" s="619"/>
      <c r="AV17" s="619"/>
      <c r="AW17" s="619"/>
      <c r="AX17" s="619"/>
      <c r="AY17" s="619"/>
      <c r="AZ17" s="619"/>
      <c r="BA17" s="619"/>
      <c r="BB17" s="619"/>
      <c r="BC17" s="619"/>
      <c r="BD17" s="619"/>
      <c r="BE17" s="619"/>
      <c r="BF17" s="620"/>
      <c r="BG17" s="621" t="s">
        <v>148</v>
      </c>
      <c r="BH17" s="622"/>
      <c r="BI17" s="622"/>
      <c r="BJ17" s="622"/>
      <c r="BK17" s="622"/>
      <c r="BL17" s="622"/>
      <c r="BM17" s="622"/>
      <c r="BN17" s="623"/>
      <c r="BO17" s="659" t="s">
        <v>148</v>
      </c>
      <c r="BP17" s="659"/>
      <c r="BQ17" s="659"/>
      <c r="BR17" s="659"/>
      <c r="BS17" s="660" t="s">
        <v>148</v>
      </c>
      <c r="BT17" s="660"/>
      <c r="BU17" s="660"/>
      <c r="BV17" s="660"/>
      <c r="BW17" s="660"/>
      <c r="BX17" s="660"/>
      <c r="BY17" s="660"/>
      <c r="BZ17" s="660"/>
      <c r="CA17" s="660"/>
      <c r="CB17" s="700"/>
      <c r="CD17" s="618" t="s">
        <v>268</v>
      </c>
      <c r="CE17" s="619"/>
      <c r="CF17" s="619"/>
      <c r="CG17" s="619"/>
      <c r="CH17" s="619"/>
      <c r="CI17" s="619"/>
      <c r="CJ17" s="619"/>
      <c r="CK17" s="619"/>
      <c r="CL17" s="619"/>
      <c r="CM17" s="619"/>
      <c r="CN17" s="619"/>
      <c r="CO17" s="619"/>
      <c r="CP17" s="619"/>
      <c r="CQ17" s="620"/>
      <c r="CR17" s="621">
        <v>4581191</v>
      </c>
      <c r="CS17" s="622"/>
      <c r="CT17" s="622"/>
      <c r="CU17" s="622"/>
      <c r="CV17" s="622"/>
      <c r="CW17" s="622"/>
      <c r="CX17" s="622"/>
      <c r="CY17" s="623"/>
      <c r="CZ17" s="659">
        <v>13.7</v>
      </c>
      <c r="DA17" s="659"/>
      <c r="DB17" s="659"/>
      <c r="DC17" s="659"/>
      <c r="DD17" s="627" t="s">
        <v>148</v>
      </c>
      <c r="DE17" s="622"/>
      <c r="DF17" s="622"/>
      <c r="DG17" s="622"/>
      <c r="DH17" s="622"/>
      <c r="DI17" s="622"/>
      <c r="DJ17" s="622"/>
      <c r="DK17" s="622"/>
      <c r="DL17" s="622"/>
      <c r="DM17" s="622"/>
      <c r="DN17" s="622"/>
      <c r="DO17" s="622"/>
      <c r="DP17" s="623"/>
      <c r="DQ17" s="627">
        <v>4491352</v>
      </c>
      <c r="DR17" s="622"/>
      <c r="DS17" s="622"/>
      <c r="DT17" s="622"/>
      <c r="DU17" s="622"/>
      <c r="DV17" s="622"/>
      <c r="DW17" s="622"/>
      <c r="DX17" s="622"/>
      <c r="DY17" s="622"/>
      <c r="DZ17" s="622"/>
      <c r="EA17" s="622"/>
      <c r="EB17" s="622"/>
      <c r="EC17" s="658"/>
    </row>
    <row r="18" spans="2:133" ht="11.25" customHeight="1" x14ac:dyDescent="0.15">
      <c r="B18" s="618" t="s">
        <v>269</v>
      </c>
      <c r="C18" s="619"/>
      <c r="D18" s="619"/>
      <c r="E18" s="619"/>
      <c r="F18" s="619"/>
      <c r="G18" s="619"/>
      <c r="H18" s="619"/>
      <c r="I18" s="619"/>
      <c r="J18" s="619"/>
      <c r="K18" s="619"/>
      <c r="L18" s="619"/>
      <c r="M18" s="619"/>
      <c r="N18" s="619"/>
      <c r="O18" s="619"/>
      <c r="P18" s="619"/>
      <c r="Q18" s="620"/>
      <c r="R18" s="621">
        <v>14785</v>
      </c>
      <c r="S18" s="622"/>
      <c r="T18" s="622"/>
      <c r="U18" s="622"/>
      <c r="V18" s="622"/>
      <c r="W18" s="622"/>
      <c r="X18" s="622"/>
      <c r="Y18" s="623"/>
      <c r="Z18" s="659">
        <v>0</v>
      </c>
      <c r="AA18" s="659"/>
      <c r="AB18" s="659"/>
      <c r="AC18" s="659"/>
      <c r="AD18" s="660">
        <v>14785</v>
      </c>
      <c r="AE18" s="660"/>
      <c r="AF18" s="660"/>
      <c r="AG18" s="660"/>
      <c r="AH18" s="660"/>
      <c r="AI18" s="660"/>
      <c r="AJ18" s="660"/>
      <c r="AK18" s="660"/>
      <c r="AL18" s="624">
        <v>0.1</v>
      </c>
      <c r="AM18" s="625"/>
      <c r="AN18" s="625"/>
      <c r="AO18" s="661"/>
      <c r="AP18" s="618" t="s">
        <v>270</v>
      </c>
      <c r="AQ18" s="619"/>
      <c r="AR18" s="619"/>
      <c r="AS18" s="619"/>
      <c r="AT18" s="619"/>
      <c r="AU18" s="619"/>
      <c r="AV18" s="619"/>
      <c r="AW18" s="619"/>
      <c r="AX18" s="619"/>
      <c r="AY18" s="619"/>
      <c r="AZ18" s="619"/>
      <c r="BA18" s="619"/>
      <c r="BB18" s="619"/>
      <c r="BC18" s="619"/>
      <c r="BD18" s="619"/>
      <c r="BE18" s="619"/>
      <c r="BF18" s="620"/>
      <c r="BG18" s="621" t="s">
        <v>235</v>
      </c>
      <c r="BH18" s="622"/>
      <c r="BI18" s="622"/>
      <c r="BJ18" s="622"/>
      <c r="BK18" s="622"/>
      <c r="BL18" s="622"/>
      <c r="BM18" s="622"/>
      <c r="BN18" s="623"/>
      <c r="BO18" s="659" t="s">
        <v>235</v>
      </c>
      <c r="BP18" s="659"/>
      <c r="BQ18" s="659"/>
      <c r="BR18" s="659"/>
      <c r="BS18" s="660" t="s">
        <v>235</v>
      </c>
      <c r="BT18" s="660"/>
      <c r="BU18" s="660"/>
      <c r="BV18" s="660"/>
      <c r="BW18" s="660"/>
      <c r="BX18" s="660"/>
      <c r="BY18" s="660"/>
      <c r="BZ18" s="660"/>
      <c r="CA18" s="660"/>
      <c r="CB18" s="700"/>
      <c r="CD18" s="618" t="s">
        <v>271</v>
      </c>
      <c r="CE18" s="619"/>
      <c r="CF18" s="619"/>
      <c r="CG18" s="619"/>
      <c r="CH18" s="619"/>
      <c r="CI18" s="619"/>
      <c r="CJ18" s="619"/>
      <c r="CK18" s="619"/>
      <c r="CL18" s="619"/>
      <c r="CM18" s="619"/>
      <c r="CN18" s="619"/>
      <c r="CO18" s="619"/>
      <c r="CP18" s="619"/>
      <c r="CQ18" s="620"/>
      <c r="CR18" s="621">
        <v>4755</v>
      </c>
      <c r="CS18" s="622"/>
      <c r="CT18" s="622"/>
      <c r="CU18" s="622"/>
      <c r="CV18" s="622"/>
      <c r="CW18" s="622"/>
      <c r="CX18" s="622"/>
      <c r="CY18" s="623"/>
      <c r="CZ18" s="659">
        <v>0</v>
      </c>
      <c r="DA18" s="659"/>
      <c r="DB18" s="659"/>
      <c r="DC18" s="659"/>
      <c r="DD18" s="627" t="s">
        <v>235</v>
      </c>
      <c r="DE18" s="622"/>
      <c r="DF18" s="622"/>
      <c r="DG18" s="622"/>
      <c r="DH18" s="622"/>
      <c r="DI18" s="622"/>
      <c r="DJ18" s="622"/>
      <c r="DK18" s="622"/>
      <c r="DL18" s="622"/>
      <c r="DM18" s="622"/>
      <c r="DN18" s="622"/>
      <c r="DO18" s="622"/>
      <c r="DP18" s="623"/>
      <c r="DQ18" s="627">
        <v>4755</v>
      </c>
      <c r="DR18" s="622"/>
      <c r="DS18" s="622"/>
      <c r="DT18" s="622"/>
      <c r="DU18" s="622"/>
      <c r="DV18" s="622"/>
      <c r="DW18" s="622"/>
      <c r="DX18" s="622"/>
      <c r="DY18" s="622"/>
      <c r="DZ18" s="622"/>
      <c r="EA18" s="622"/>
      <c r="EB18" s="622"/>
      <c r="EC18" s="658"/>
    </row>
    <row r="19" spans="2:133" ht="11.25" customHeight="1" x14ac:dyDescent="0.15">
      <c r="B19" s="618" t="s">
        <v>272</v>
      </c>
      <c r="C19" s="619"/>
      <c r="D19" s="619"/>
      <c r="E19" s="619"/>
      <c r="F19" s="619"/>
      <c r="G19" s="619"/>
      <c r="H19" s="619"/>
      <c r="I19" s="619"/>
      <c r="J19" s="619"/>
      <c r="K19" s="619"/>
      <c r="L19" s="619"/>
      <c r="M19" s="619"/>
      <c r="N19" s="619"/>
      <c r="O19" s="619"/>
      <c r="P19" s="619"/>
      <c r="Q19" s="620"/>
      <c r="R19" s="621">
        <v>11794</v>
      </c>
      <c r="S19" s="622"/>
      <c r="T19" s="622"/>
      <c r="U19" s="622"/>
      <c r="V19" s="622"/>
      <c r="W19" s="622"/>
      <c r="X19" s="622"/>
      <c r="Y19" s="623"/>
      <c r="Z19" s="659">
        <v>0</v>
      </c>
      <c r="AA19" s="659"/>
      <c r="AB19" s="659"/>
      <c r="AC19" s="659"/>
      <c r="AD19" s="660">
        <v>11794</v>
      </c>
      <c r="AE19" s="660"/>
      <c r="AF19" s="660"/>
      <c r="AG19" s="660"/>
      <c r="AH19" s="660"/>
      <c r="AI19" s="660"/>
      <c r="AJ19" s="660"/>
      <c r="AK19" s="660"/>
      <c r="AL19" s="624">
        <v>0.1</v>
      </c>
      <c r="AM19" s="625"/>
      <c r="AN19" s="625"/>
      <c r="AO19" s="661"/>
      <c r="AP19" s="618" t="s">
        <v>273</v>
      </c>
      <c r="AQ19" s="619"/>
      <c r="AR19" s="619"/>
      <c r="AS19" s="619"/>
      <c r="AT19" s="619"/>
      <c r="AU19" s="619"/>
      <c r="AV19" s="619"/>
      <c r="AW19" s="619"/>
      <c r="AX19" s="619"/>
      <c r="AY19" s="619"/>
      <c r="AZ19" s="619"/>
      <c r="BA19" s="619"/>
      <c r="BB19" s="619"/>
      <c r="BC19" s="619"/>
      <c r="BD19" s="619"/>
      <c r="BE19" s="619"/>
      <c r="BF19" s="620"/>
      <c r="BG19" s="621">
        <v>131861</v>
      </c>
      <c r="BH19" s="622"/>
      <c r="BI19" s="622"/>
      <c r="BJ19" s="622"/>
      <c r="BK19" s="622"/>
      <c r="BL19" s="622"/>
      <c r="BM19" s="622"/>
      <c r="BN19" s="623"/>
      <c r="BO19" s="659">
        <v>3.6</v>
      </c>
      <c r="BP19" s="659"/>
      <c r="BQ19" s="659"/>
      <c r="BR19" s="659"/>
      <c r="BS19" s="660" t="s">
        <v>148</v>
      </c>
      <c r="BT19" s="660"/>
      <c r="BU19" s="660"/>
      <c r="BV19" s="660"/>
      <c r="BW19" s="660"/>
      <c r="BX19" s="660"/>
      <c r="BY19" s="660"/>
      <c r="BZ19" s="660"/>
      <c r="CA19" s="660"/>
      <c r="CB19" s="700"/>
      <c r="CD19" s="618" t="s">
        <v>274</v>
      </c>
      <c r="CE19" s="619"/>
      <c r="CF19" s="619"/>
      <c r="CG19" s="619"/>
      <c r="CH19" s="619"/>
      <c r="CI19" s="619"/>
      <c r="CJ19" s="619"/>
      <c r="CK19" s="619"/>
      <c r="CL19" s="619"/>
      <c r="CM19" s="619"/>
      <c r="CN19" s="619"/>
      <c r="CO19" s="619"/>
      <c r="CP19" s="619"/>
      <c r="CQ19" s="620"/>
      <c r="CR19" s="621" t="s">
        <v>235</v>
      </c>
      <c r="CS19" s="622"/>
      <c r="CT19" s="622"/>
      <c r="CU19" s="622"/>
      <c r="CV19" s="622"/>
      <c r="CW19" s="622"/>
      <c r="CX19" s="622"/>
      <c r="CY19" s="623"/>
      <c r="CZ19" s="659" t="s">
        <v>148</v>
      </c>
      <c r="DA19" s="659"/>
      <c r="DB19" s="659"/>
      <c r="DC19" s="659"/>
      <c r="DD19" s="627" t="s">
        <v>235</v>
      </c>
      <c r="DE19" s="622"/>
      <c r="DF19" s="622"/>
      <c r="DG19" s="622"/>
      <c r="DH19" s="622"/>
      <c r="DI19" s="622"/>
      <c r="DJ19" s="622"/>
      <c r="DK19" s="622"/>
      <c r="DL19" s="622"/>
      <c r="DM19" s="622"/>
      <c r="DN19" s="622"/>
      <c r="DO19" s="622"/>
      <c r="DP19" s="623"/>
      <c r="DQ19" s="627" t="s">
        <v>235</v>
      </c>
      <c r="DR19" s="622"/>
      <c r="DS19" s="622"/>
      <c r="DT19" s="622"/>
      <c r="DU19" s="622"/>
      <c r="DV19" s="622"/>
      <c r="DW19" s="622"/>
      <c r="DX19" s="622"/>
      <c r="DY19" s="622"/>
      <c r="DZ19" s="622"/>
      <c r="EA19" s="622"/>
      <c r="EB19" s="622"/>
      <c r="EC19" s="658"/>
    </row>
    <row r="20" spans="2:133" ht="11.25" customHeight="1" x14ac:dyDescent="0.15">
      <c r="B20" s="688" t="s">
        <v>275</v>
      </c>
      <c r="C20" s="689"/>
      <c r="D20" s="689"/>
      <c r="E20" s="689"/>
      <c r="F20" s="689"/>
      <c r="G20" s="689"/>
      <c r="H20" s="689"/>
      <c r="I20" s="689"/>
      <c r="J20" s="689"/>
      <c r="K20" s="689"/>
      <c r="L20" s="689"/>
      <c r="M20" s="689"/>
      <c r="N20" s="689"/>
      <c r="O20" s="689"/>
      <c r="P20" s="689"/>
      <c r="Q20" s="690"/>
      <c r="R20" s="621">
        <v>2991</v>
      </c>
      <c r="S20" s="622"/>
      <c r="T20" s="622"/>
      <c r="U20" s="622"/>
      <c r="V20" s="622"/>
      <c r="W20" s="622"/>
      <c r="X20" s="622"/>
      <c r="Y20" s="623"/>
      <c r="Z20" s="659">
        <v>0</v>
      </c>
      <c r="AA20" s="659"/>
      <c r="AB20" s="659"/>
      <c r="AC20" s="659"/>
      <c r="AD20" s="660">
        <v>2991</v>
      </c>
      <c r="AE20" s="660"/>
      <c r="AF20" s="660"/>
      <c r="AG20" s="660"/>
      <c r="AH20" s="660"/>
      <c r="AI20" s="660"/>
      <c r="AJ20" s="660"/>
      <c r="AK20" s="660"/>
      <c r="AL20" s="624">
        <v>0</v>
      </c>
      <c r="AM20" s="625"/>
      <c r="AN20" s="625"/>
      <c r="AO20" s="661"/>
      <c r="AP20" s="618" t="s">
        <v>276</v>
      </c>
      <c r="AQ20" s="619"/>
      <c r="AR20" s="619"/>
      <c r="AS20" s="619"/>
      <c r="AT20" s="619"/>
      <c r="AU20" s="619"/>
      <c r="AV20" s="619"/>
      <c r="AW20" s="619"/>
      <c r="AX20" s="619"/>
      <c r="AY20" s="619"/>
      <c r="AZ20" s="619"/>
      <c r="BA20" s="619"/>
      <c r="BB20" s="619"/>
      <c r="BC20" s="619"/>
      <c r="BD20" s="619"/>
      <c r="BE20" s="619"/>
      <c r="BF20" s="620"/>
      <c r="BG20" s="621">
        <v>131861</v>
      </c>
      <c r="BH20" s="622"/>
      <c r="BI20" s="622"/>
      <c r="BJ20" s="622"/>
      <c r="BK20" s="622"/>
      <c r="BL20" s="622"/>
      <c r="BM20" s="622"/>
      <c r="BN20" s="623"/>
      <c r="BO20" s="659">
        <v>3.6</v>
      </c>
      <c r="BP20" s="659"/>
      <c r="BQ20" s="659"/>
      <c r="BR20" s="659"/>
      <c r="BS20" s="660" t="s">
        <v>235</v>
      </c>
      <c r="BT20" s="660"/>
      <c r="BU20" s="660"/>
      <c r="BV20" s="660"/>
      <c r="BW20" s="660"/>
      <c r="BX20" s="660"/>
      <c r="BY20" s="660"/>
      <c r="BZ20" s="660"/>
      <c r="CA20" s="660"/>
      <c r="CB20" s="700"/>
      <c r="CD20" s="618" t="s">
        <v>277</v>
      </c>
      <c r="CE20" s="619"/>
      <c r="CF20" s="619"/>
      <c r="CG20" s="619"/>
      <c r="CH20" s="619"/>
      <c r="CI20" s="619"/>
      <c r="CJ20" s="619"/>
      <c r="CK20" s="619"/>
      <c r="CL20" s="619"/>
      <c r="CM20" s="619"/>
      <c r="CN20" s="619"/>
      <c r="CO20" s="619"/>
      <c r="CP20" s="619"/>
      <c r="CQ20" s="620"/>
      <c r="CR20" s="621">
        <v>33469529</v>
      </c>
      <c r="CS20" s="622"/>
      <c r="CT20" s="622"/>
      <c r="CU20" s="622"/>
      <c r="CV20" s="622"/>
      <c r="CW20" s="622"/>
      <c r="CX20" s="622"/>
      <c r="CY20" s="623"/>
      <c r="CZ20" s="659">
        <v>100</v>
      </c>
      <c r="DA20" s="659"/>
      <c r="DB20" s="659"/>
      <c r="DC20" s="659"/>
      <c r="DD20" s="627">
        <v>5360233</v>
      </c>
      <c r="DE20" s="622"/>
      <c r="DF20" s="622"/>
      <c r="DG20" s="622"/>
      <c r="DH20" s="622"/>
      <c r="DI20" s="622"/>
      <c r="DJ20" s="622"/>
      <c r="DK20" s="622"/>
      <c r="DL20" s="622"/>
      <c r="DM20" s="622"/>
      <c r="DN20" s="622"/>
      <c r="DO20" s="622"/>
      <c r="DP20" s="623"/>
      <c r="DQ20" s="627">
        <v>20000977</v>
      </c>
      <c r="DR20" s="622"/>
      <c r="DS20" s="622"/>
      <c r="DT20" s="622"/>
      <c r="DU20" s="622"/>
      <c r="DV20" s="622"/>
      <c r="DW20" s="622"/>
      <c r="DX20" s="622"/>
      <c r="DY20" s="622"/>
      <c r="DZ20" s="622"/>
      <c r="EA20" s="622"/>
      <c r="EB20" s="622"/>
      <c r="EC20" s="658"/>
    </row>
    <row r="21" spans="2:133" ht="11.25" customHeight="1" x14ac:dyDescent="0.15">
      <c r="B21" s="618" t="s">
        <v>278</v>
      </c>
      <c r="C21" s="619"/>
      <c r="D21" s="619"/>
      <c r="E21" s="619"/>
      <c r="F21" s="619"/>
      <c r="G21" s="619"/>
      <c r="H21" s="619"/>
      <c r="I21" s="619"/>
      <c r="J21" s="619"/>
      <c r="K21" s="619"/>
      <c r="L21" s="619"/>
      <c r="M21" s="619"/>
      <c r="N21" s="619"/>
      <c r="O21" s="619"/>
      <c r="P21" s="619"/>
      <c r="Q21" s="620"/>
      <c r="R21" s="621">
        <v>14135219</v>
      </c>
      <c r="S21" s="622"/>
      <c r="T21" s="622"/>
      <c r="U21" s="622"/>
      <c r="V21" s="622"/>
      <c r="W21" s="622"/>
      <c r="X21" s="622"/>
      <c r="Y21" s="623"/>
      <c r="Z21" s="659">
        <v>40.700000000000003</v>
      </c>
      <c r="AA21" s="659"/>
      <c r="AB21" s="659"/>
      <c r="AC21" s="659"/>
      <c r="AD21" s="660">
        <v>11730545</v>
      </c>
      <c r="AE21" s="660"/>
      <c r="AF21" s="660"/>
      <c r="AG21" s="660"/>
      <c r="AH21" s="660"/>
      <c r="AI21" s="660"/>
      <c r="AJ21" s="660"/>
      <c r="AK21" s="660"/>
      <c r="AL21" s="624">
        <v>70.8</v>
      </c>
      <c r="AM21" s="625"/>
      <c r="AN21" s="625"/>
      <c r="AO21" s="661"/>
      <c r="AP21" s="618" t="s">
        <v>279</v>
      </c>
      <c r="AQ21" s="698"/>
      <c r="AR21" s="698"/>
      <c r="AS21" s="698"/>
      <c r="AT21" s="698"/>
      <c r="AU21" s="698"/>
      <c r="AV21" s="698"/>
      <c r="AW21" s="698"/>
      <c r="AX21" s="698"/>
      <c r="AY21" s="698"/>
      <c r="AZ21" s="698"/>
      <c r="BA21" s="698"/>
      <c r="BB21" s="698"/>
      <c r="BC21" s="698"/>
      <c r="BD21" s="698"/>
      <c r="BE21" s="698"/>
      <c r="BF21" s="699"/>
      <c r="BG21" s="621">
        <v>2115</v>
      </c>
      <c r="BH21" s="622"/>
      <c r="BI21" s="622"/>
      <c r="BJ21" s="622"/>
      <c r="BK21" s="622"/>
      <c r="BL21" s="622"/>
      <c r="BM21" s="622"/>
      <c r="BN21" s="623"/>
      <c r="BO21" s="659">
        <v>0.1</v>
      </c>
      <c r="BP21" s="659"/>
      <c r="BQ21" s="659"/>
      <c r="BR21" s="659"/>
      <c r="BS21" s="660" t="s">
        <v>148</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280</v>
      </c>
      <c r="C22" s="619"/>
      <c r="D22" s="619"/>
      <c r="E22" s="619"/>
      <c r="F22" s="619"/>
      <c r="G22" s="619"/>
      <c r="H22" s="619"/>
      <c r="I22" s="619"/>
      <c r="J22" s="619"/>
      <c r="K22" s="619"/>
      <c r="L22" s="619"/>
      <c r="M22" s="619"/>
      <c r="N22" s="619"/>
      <c r="O22" s="619"/>
      <c r="P22" s="619"/>
      <c r="Q22" s="620"/>
      <c r="R22" s="621">
        <v>11730545</v>
      </c>
      <c r="S22" s="622"/>
      <c r="T22" s="622"/>
      <c r="U22" s="622"/>
      <c r="V22" s="622"/>
      <c r="W22" s="622"/>
      <c r="X22" s="622"/>
      <c r="Y22" s="623"/>
      <c r="Z22" s="659">
        <v>33.799999999999997</v>
      </c>
      <c r="AA22" s="659"/>
      <c r="AB22" s="659"/>
      <c r="AC22" s="659"/>
      <c r="AD22" s="660">
        <v>11730545</v>
      </c>
      <c r="AE22" s="660"/>
      <c r="AF22" s="660"/>
      <c r="AG22" s="660"/>
      <c r="AH22" s="660"/>
      <c r="AI22" s="660"/>
      <c r="AJ22" s="660"/>
      <c r="AK22" s="660"/>
      <c r="AL22" s="624">
        <v>70.8</v>
      </c>
      <c r="AM22" s="625"/>
      <c r="AN22" s="625"/>
      <c r="AO22" s="661"/>
      <c r="AP22" s="618" t="s">
        <v>281</v>
      </c>
      <c r="AQ22" s="698"/>
      <c r="AR22" s="698"/>
      <c r="AS22" s="698"/>
      <c r="AT22" s="698"/>
      <c r="AU22" s="698"/>
      <c r="AV22" s="698"/>
      <c r="AW22" s="698"/>
      <c r="AX22" s="698"/>
      <c r="AY22" s="698"/>
      <c r="AZ22" s="698"/>
      <c r="BA22" s="698"/>
      <c r="BB22" s="698"/>
      <c r="BC22" s="698"/>
      <c r="BD22" s="698"/>
      <c r="BE22" s="698"/>
      <c r="BF22" s="699"/>
      <c r="BG22" s="621" t="s">
        <v>235</v>
      </c>
      <c r="BH22" s="622"/>
      <c r="BI22" s="622"/>
      <c r="BJ22" s="622"/>
      <c r="BK22" s="622"/>
      <c r="BL22" s="622"/>
      <c r="BM22" s="622"/>
      <c r="BN22" s="623"/>
      <c r="BO22" s="659" t="s">
        <v>235</v>
      </c>
      <c r="BP22" s="659"/>
      <c r="BQ22" s="659"/>
      <c r="BR22" s="659"/>
      <c r="BS22" s="660" t="s">
        <v>235</v>
      </c>
      <c r="BT22" s="660"/>
      <c r="BU22" s="660"/>
      <c r="BV22" s="660"/>
      <c r="BW22" s="660"/>
      <c r="BX22" s="660"/>
      <c r="BY22" s="660"/>
      <c r="BZ22" s="660"/>
      <c r="CA22" s="660"/>
      <c r="CB22" s="700"/>
      <c r="CD22" s="673" t="s">
        <v>282</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283</v>
      </c>
      <c r="C23" s="619"/>
      <c r="D23" s="619"/>
      <c r="E23" s="619"/>
      <c r="F23" s="619"/>
      <c r="G23" s="619"/>
      <c r="H23" s="619"/>
      <c r="I23" s="619"/>
      <c r="J23" s="619"/>
      <c r="K23" s="619"/>
      <c r="L23" s="619"/>
      <c r="M23" s="619"/>
      <c r="N23" s="619"/>
      <c r="O23" s="619"/>
      <c r="P23" s="619"/>
      <c r="Q23" s="620"/>
      <c r="R23" s="621">
        <v>2404674</v>
      </c>
      <c r="S23" s="622"/>
      <c r="T23" s="622"/>
      <c r="U23" s="622"/>
      <c r="V23" s="622"/>
      <c r="W23" s="622"/>
      <c r="X23" s="622"/>
      <c r="Y23" s="623"/>
      <c r="Z23" s="659">
        <v>6.9</v>
      </c>
      <c r="AA23" s="659"/>
      <c r="AB23" s="659"/>
      <c r="AC23" s="659"/>
      <c r="AD23" s="660" t="s">
        <v>148</v>
      </c>
      <c r="AE23" s="660"/>
      <c r="AF23" s="660"/>
      <c r="AG23" s="660"/>
      <c r="AH23" s="660"/>
      <c r="AI23" s="660"/>
      <c r="AJ23" s="660"/>
      <c r="AK23" s="660"/>
      <c r="AL23" s="624" t="s">
        <v>148</v>
      </c>
      <c r="AM23" s="625"/>
      <c r="AN23" s="625"/>
      <c r="AO23" s="661"/>
      <c r="AP23" s="618" t="s">
        <v>284</v>
      </c>
      <c r="AQ23" s="698"/>
      <c r="AR23" s="698"/>
      <c r="AS23" s="698"/>
      <c r="AT23" s="698"/>
      <c r="AU23" s="698"/>
      <c r="AV23" s="698"/>
      <c r="AW23" s="698"/>
      <c r="AX23" s="698"/>
      <c r="AY23" s="698"/>
      <c r="AZ23" s="698"/>
      <c r="BA23" s="698"/>
      <c r="BB23" s="698"/>
      <c r="BC23" s="698"/>
      <c r="BD23" s="698"/>
      <c r="BE23" s="698"/>
      <c r="BF23" s="699"/>
      <c r="BG23" s="621">
        <v>129746</v>
      </c>
      <c r="BH23" s="622"/>
      <c r="BI23" s="622"/>
      <c r="BJ23" s="622"/>
      <c r="BK23" s="622"/>
      <c r="BL23" s="622"/>
      <c r="BM23" s="622"/>
      <c r="BN23" s="623"/>
      <c r="BO23" s="659">
        <v>3.5</v>
      </c>
      <c r="BP23" s="659"/>
      <c r="BQ23" s="659"/>
      <c r="BR23" s="659"/>
      <c r="BS23" s="660" t="s">
        <v>148</v>
      </c>
      <c r="BT23" s="660"/>
      <c r="BU23" s="660"/>
      <c r="BV23" s="660"/>
      <c r="BW23" s="660"/>
      <c r="BX23" s="660"/>
      <c r="BY23" s="660"/>
      <c r="BZ23" s="660"/>
      <c r="CA23" s="660"/>
      <c r="CB23" s="700"/>
      <c r="CD23" s="673" t="s">
        <v>223</v>
      </c>
      <c r="CE23" s="674"/>
      <c r="CF23" s="674"/>
      <c r="CG23" s="674"/>
      <c r="CH23" s="674"/>
      <c r="CI23" s="674"/>
      <c r="CJ23" s="674"/>
      <c r="CK23" s="674"/>
      <c r="CL23" s="674"/>
      <c r="CM23" s="674"/>
      <c r="CN23" s="674"/>
      <c r="CO23" s="674"/>
      <c r="CP23" s="674"/>
      <c r="CQ23" s="675"/>
      <c r="CR23" s="673" t="s">
        <v>285</v>
      </c>
      <c r="CS23" s="674"/>
      <c r="CT23" s="674"/>
      <c r="CU23" s="674"/>
      <c r="CV23" s="674"/>
      <c r="CW23" s="674"/>
      <c r="CX23" s="674"/>
      <c r="CY23" s="675"/>
      <c r="CZ23" s="673" t="s">
        <v>286</v>
      </c>
      <c r="DA23" s="674"/>
      <c r="DB23" s="674"/>
      <c r="DC23" s="675"/>
      <c r="DD23" s="673" t="s">
        <v>287</v>
      </c>
      <c r="DE23" s="674"/>
      <c r="DF23" s="674"/>
      <c r="DG23" s="674"/>
      <c r="DH23" s="674"/>
      <c r="DI23" s="674"/>
      <c r="DJ23" s="674"/>
      <c r="DK23" s="675"/>
      <c r="DL23" s="711" t="s">
        <v>288</v>
      </c>
      <c r="DM23" s="712"/>
      <c r="DN23" s="712"/>
      <c r="DO23" s="712"/>
      <c r="DP23" s="712"/>
      <c r="DQ23" s="712"/>
      <c r="DR23" s="712"/>
      <c r="DS23" s="712"/>
      <c r="DT23" s="712"/>
      <c r="DU23" s="712"/>
      <c r="DV23" s="713"/>
      <c r="DW23" s="673" t="s">
        <v>289</v>
      </c>
      <c r="DX23" s="674"/>
      <c r="DY23" s="674"/>
      <c r="DZ23" s="674"/>
      <c r="EA23" s="674"/>
      <c r="EB23" s="674"/>
      <c r="EC23" s="675"/>
    </row>
    <row r="24" spans="2:133" ht="11.25" customHeight="1" x14ac:dyDescent="0.15">
      <c r="B24" s="618" t="s">
        <v>290</v>
      </c>
      <c r="C24" s="619"/>
      <c r="D24" s="619"/>
      <c r="E24" s="619"/>
      <c r="F24" s="619"/>
      <c r="G24" s="619"/>
      <c r="H24" s="619"/>
      <c r="I24" s="619"/>
      <c r="J24" s="619"/>
      <c r="K24" s="619"/>
      <c r="L24" s="619"/>
      <c r="M24" s="619"/>
      <c r="N24" s="619"/>
      <c r="O24" s="619"/>
      <c r="P24" s="619"/>
      <c r="Q24" s="620"/>
      <c r="R24" s="621" t="s">
        <v>148</v>
      </c>
      <c r="S24" s="622"/>
      <c r="T24" s="622"/>
      <c r="U24" s="622"/>
      <c r="V24" s="622"/>
      <c r="W24" s="622"/>
      <c r="X24" s="622"/>
      <c r="Y24" s="623"/>
      <c r="Z24" s="659" t="s">
        <v>235</v>
      </c>
      <c r="AA24" s="659"/>
      <c r="AB24" s="659"/>
      <c r="AC24" s="659"/>
      <c r="AD24" s="660" t="s">
        <v>235</v>
      </c>
      <c r="AE24" s="660"/>
      <c r="AF24" s="660"/>
      <c r="AG24" s="660"/>
      <c r="AH24" s="660"/>
      <c r="AI24" s="660"/>
      <c r="AJ24" s="660"/>
      <c r="AK24" s="660"/>
      <c r="AL24" s="624" t="s">
        <v>148</v>
      </c>
      <c r="AM24" s="625"/>
      <c r="AN24" s="625"/>
      <c r="AO24" s="661"/>
      <c r="AP24" s="618" t="s">
        <v>291</v>
      </c>
      <c r="AQ24" s="698"/>
      <c r="AR24" s="698"/>
      <c r="AS24" s="698"/>
      <c r="AT24" s="698"/>
      <c r="AU24" s="698"/>
      <c r="AV24" s="698"/>
      <c r="AW24" s="698"/>
      <c r="AX24" s="698"/>
      <c r="AY24" s="698"/>
      <c r="AZ24" s="698"/>
      <c r="BA24" s="698"/>
      <c r="BB24" s="698"/>
      <c r="BC24" s="698"/>
      <c r="BD24" s="698"/>
      <c r="BE24" s="698"/>
      <c r="BF24" s="699"/>
      <c r="BG24" s="621" t="s">
        <v>235</v>
      </c>
      <c r="BH24" s="622"/>
      <c r="BI24" s="622"/>
      <c r="BJ24" s="622"/>
      <c r="BK24" s="622"/>
      <c r="BL24" s="622"/>
      <c r="BM24" s="622"/>
      <c r="BN24" s="623"/>
      <c r="BO24" s="659" t="s">
        <v>235</v>
      </c>
      <c r="BP24" s="659"/>
      <c r="BQ24" s="659"/>
      <c r="BR24" s="659"/>
      <c r="BS24" s="660" t="s">
        <v>235</v>
      </c>
      <c r="BT24" s="660"/>
      <c r="BU24" s="660"/>
      <c r="BV24" s="660"/>
      <c r="BW24" s="660"/>
      <c r="BX24" s="660"/>
      <c r="BY24" s="660"/>
      <c r="BZ24" s="660"/>
      <c r="CA24" s="660"/>
      <c r="CB24" s="700"/>
      <c r="CD24" s="679" t="s">
        <v>292</v>
      </c>
      <c r="CE24" s="680"/>
      <c r="CF24" s="680"/>
      <c r="CG24" s="680"/>
      <c r="CH24" s="680"/>
      <c r="CI24" s="680"/>
      <c r="CJ24" s="680"/>
      <c r="CK24" s="680"/>
      <c r="CL24" s="680"/>
      <c r="CM24" s="680"/>
      <c r="CN24" s="680"/>
      <c r="CO24" s="680"/>
      <c r="CP24" s="680"/>
      <c r="CQ24" s="681"/>
      <c r="CR24" s="676">
        <v>15065938</v>
      </c>
      <c r="CS24" s="677"/>
      <c r="CT24" s="677"/>
      <c r="CU24" s="677"/>
      <c r="CV24" s="677"/>
      <c r="CW24" s="677"/>
      <c r="CX24" s="677"/>
      <c r="CY24" s="702"/>
      <c r="CZ24" s="703">
        <v>45</v>
      </c>
      <c r="DA24" s="685"/>
      <c r="DB24" s="685"/>
      <c r="DC24" s="705"/>
      <c r="DD24" s="701">
        <v>10789886</v>
      </c>
      <c r="DE24" s="677"/>
      <c r="DF24" s="677"/>
      <c r="DG24" s="677"/>
      <c r="DH24" s="677"/>
      <c r="DI24" s="677"/>
      <c r="DJ24" s="677"/>
      <c r="DK24" s="702"/>
      <c r="DL24" s="701">
        <v>9929895</v>
      </c>
      <c r="DM24" s="677"/>
      <c r="DN24" s="677"/>
      <c r="DO24" s="677"/>
      <c r="DP24" s="677"/>
      <c r="DQ24" s="677"/>
      <c r="DR24" s="677"/>
      <c r="DS24" s="677"/>
      <c r="DT24" s="677"/>
      <c r="DU24" s="677"/>
      <c r="DV24" s="702"/>
      <c r="DW24" s="703">
        <v>59.4</v>
      </c>
      <c r="DX24" s="685"/>
      <c r="DY24" s="685"/>
      <c r="DZ24" s="685"/>
      <c r="EA24" s="685"/>
      <c r="EB24" s="685"/>
      <c r="EC24" s="704"/>
    </row>
    <row r="25" spans="2:133" ht="11.25" customHeight="1" x14ac:dyDescent="0.15">
      <c r="B25" s="618" t="s">
        <v>293</v>
      </c>
      <c r="C25" s="619"/>
      <c r="D25" s="619"/>
      <c r="E25" s="619"/>
      <c r="F25" s="619"/>
      <c r="G25" s="619"/>
      <c r="H25" s="619"/>
      <c r="I25" s="619"/>
      <c r="J25" s="619"/>
      <c r="K25" s="619"/>
      <c r="L25" s="619"/>
      <c r="M25" s="619"/>
      <c r="N25" s="619"/>
      <c r="O25" s="619"/>
      <c r="P25" s="619"/>
      <c r="Q25" s="620"/>
      <c r="R25" s="621">
        <v>19034109</v>
      </c>
      <c r="S25" s="622"/>
      <c r="T25" s="622"/>
      <c r="U25" s="622"/>
      <c r="V25" s="622"/>
      <c r="W25" s="622"/>
      <c r="X25" s="622"/>
      <c r="Y25" s="623"/>
      <c r="Z25" s="659">
        <v>54.8</v>
      </c>
      <c r="AA25" s="659"/>
      <c r="AB25" s="659"/>
      <c r="AC25" s="659"/>
      <c r="AD25" s="660">
        <v>16499689</v>
      </c>
      <c r="AE25" s="660"/>
      <c r="AF25" s="660"/>
      <c r="AG25" s="660"/>
      <c r="AH25" s="660"/>
      <c r="AI25" s="660"/>
      <c r="AJ25" s="660"/>
      <c r="AK25" s="660"/>
      <c r="AL25" s="624">
        <v>99.6</v>
      </c>
      <c r="AM25" s="625"/>
      <c r="AN25" s="625"/>
      <c r="AO25" s="661"/>
      <c r="AP25" s="618" t="s">
        <v>294</v>
      </c>
      <c r="AQ25" s="698"/>
      <c r="AR25" s="698"/>
      <c r="AS25" s="698"/>
      <c r="AT25" s="698"/>
      <c r="AU25" s="698"/>
      <c r="AV25" s="698"/>
      <c r="AW25" s="698"/>
      <c r="AX25" s="698"/>
      <c r="AY25" s="698"/>
      <c r="AZ25" s="698"/>
      <c r="BA25" s="698"/>
      <c r="BB25" s="698"/>
      <c r="BC25" s="698"/>
      <c r="BD25" s="698"/>
      <c r="BE25" s="698"/>
      <c r="BF25" s="699"/>
      <c r="BG25" s="621" t="s">
        <v>148</v>
      </c>
      <c r="BH25" s="622"/>
      <c r="BI25" s="622"/>
      <c r="BJ25" s="622"/>
      <c r="BK25" s="622"/>
      <c r="BL25" s="622"/>
      <c r="BM25" s="622"/>
      <c r="BN25" s="623"/>
      <c r="BO25" s="659" t="s">
        <v>235</v>
      </c>
      <c r="BP25" s="659"/>
      <c r="BQ25" s="659"/>
      <c r="BR25" s="659"/>
      <c r="BS25" s="660" t="s">
        <v>148</v>
      </c>
      <c r="BT25" s="660"/>
      <c r="BU25" s="660"/>
      <c r="BV25" s="660"/>
      <c r="BW25" s="660"/>
      <c r="BX25" s="660"/>
      <c r="BY25" s="660"/>
      <c r="BZ25" s="660"/>
      <c r="CA25" s="660"/>
      <c r="CB25" s="700"/>
      <c r="CD25" s="618" t="s">
        <v>295</v>
      </c>
      <c r="CE25" s="619"/>
      <c r="CF25" s="619"/>
      <c r="CG25" s="619"/>
      <c r="CH25" s="619"/>
      <c r="CI25" s="619"/>
      <c r="CJ25" s="619"/>
      <c r="CK25" s="619"/>
      <c r="CL25" s="619"/>
      <c r="CM25" s="619"/>
      <c r="CN25" s="619"/>
      <c r="CO25" s="619"/>
      <c r="CP25" s="619"/>
      <c r="CQ25" s="620"/>
      <c r="CR25" s="621">
        <v>4797244</v>
      </c>
      <c r="CS25" s="634"/>
      <c r="CT25" s="634"/>
      <c r="CU25" s="634"/>
      <c r="CV25" s="634"/>
      <c r="CW25" s="634"/>
      <c r="CX25" s="634"/>
      <c r="CY25" s="635"/>
      <c r="CZ25" s="624">
        <v>14.3</v>
      </c>
      <c r="DA25" s="636"/>
      <c r="DB25" s="636"/>
      <c r="DC25" s="637"/>
      <c r="DD25" s="627">
        <v>4529591</v>
      </c>
      <c r="DE25" s="634"/>
      <c r="DF25" s="634"/>
      <c r="DG25" s="634"/>
      <c r="DH25" s="634"/>
      <c r="DI25" s="634"/>
      <c r="DJ25" s="634"/>
      <c r="DK25" s="635"/>
      <c r="DL25" s="627">
        <v>4294699</v>
      </c>
      <c r="DM25" s="634"/>
      <c r="DN25" s="634"/>
      <c r="DO25" s="634"/>
      <c r="DP25" s="634"/>
      <c r="DQ25" s="634"/>
      <c r="DR25" s="634"/>
      <c r="DS25" s="634"/>
      <c r="DT25" s="634"/>
      <c r="DU25" s="634"/>
      <c r="DV25" s="635"/>
      <c r="DW25" s="624">
        <v>25.7</v>
      </c>
      <c r="DX25" s="636"/>
      <c r="DY25" s="636"/>
      <c r="DZ25" s="636"/>
      <c r="EA25" s="636"/>
      <c r="EB25" s="636"/>
      <c r="EC25" s="648"/>
    </row>
    <row r="26" spans="2:133" ht="11.25" customHeight="1" x14ac:dyDescent="0.15">
      <c r="B26" s="618" t="s">
        <v>296</v>
      </c>
      <c r="C26" s="619"/>
      <c r="D26" s="619"/>
      <c r="E26" s="619"/>
      <c r="F26" s="619"/>
      <c r="G26" s="619"/>
      <c r="H26" s="619"/>
      <c r="I26" s="619"/>
      <c r="J26" s="619"/>
      <c r="K26" s="619"/>
      <c r="L26" s="619"/>
      <c r="M26" s="619"/>
      <c r="N26" s="619"/>
      <c r="O26" s="619"/>
      <c r="P26" s="619"/>
      <c r="Q26" s="620"/>
      <c r="R26" s="621">
        <v>3554</v>
      </c>
      <c r="S26" s="622"/>
      <c r="T26" s="622"/>
      <c r="U26" s="622"/>
      <c r="V26" s="622"/>
      <c r="W26" s="622"/>
      <c r="X26" s="622"/>
      <c r="Y26" s="623"/>
      <c r="Z26" s="659">
        <v>0</v>
      </c>
      <c r="AA26" s="659"/>
      <c r="AB26" s="659"/>
      <c r="AC26" s="659"/>
      <c r="AD26" s="660">
        <v>3554</v>
      </c>
      <c r="AE26" s="660"/>
      <c r="AF26" s="660"/>
      <c r="AG26" s="660"/>
      <c r="AH26" s="660"/>
      <c r="AI26" s="660"/>
      <c r="AJ26" s="660"/>
      <c r="AK26" s="660"/>
      <c r="AL26" s="624">
        <v>0</v>
      </c>
      <c r="AM26" s="625"/>
      <c r="AN26" s="625"/>
      <c r="AO26" s="661"/>
      <c r="AP26" s="618" t="s">
        <v>297</v>
      </c>
      <c r="AQ26" s="698"/>
      <c r="AR26" s="698"/>
      <c r="AS26" s="698"/>
      <c r="AT26" s="698"/>
      <c r="AU26" s="698"/>
      <c r="AV26" s="698"/>
      <c r="AW26" s="698"/>
      <c r="AX26" s="698"/>
      <c r="AY26" s="698"/>
      <c r="AZ26" s="698"/>
      <c r="BA26" s="698"/>
      <c r="BB26" s="698"/>
      <c r="BC26" s="698"/>
      <c r="BD26" s="698"/>
      <c r="BE26" s="698"/>
      <c r="BF26" s="699"/>
      <c r="BG26" s="621" t="s">
        <v>148</v>
      </c>
      <c r="BH26" s="622"/>
      <c r="BI26" s="622"/>
      <c r="BJ26" s="622"/>
      <c r="BK26" s="622"/>
      <c r="BL26" s="622"/>
      <c r="BM26" s="622"/>
      <c r="BN26" s="623"/>
      <c r="BO26" s="659" t="s">
        <v>148</v>
      </c>
      <c r="BP26" s="659"/>
      <c r="BQ26" s="659"/>
      <c r="BR26" s="659"/>
      <c r="BS26" s="660" t="s">
        <v>148</v>
      </c>
      <c r="BT26" s="660"/>
      <c r="BU26" s="660"/>
      <c r="BV26" s="660"/>
      <c r="BW26" s="660"/>
      <c r="BX26" s="660"/>
      <c r="BY26" s="660"/>
      <c r="BZ26" s="660"/>
      <c r="CA26" s="660"/>
      <c r="CB26" s="700"/>
      <c r="CD26" s="618" t="s">
        <v>298</v>
      </c>
      <c r="CE26" s="619"/>
      <c r="CF26" s="619"/>
      <c r="CG26" s="619"/>
      <c r="CH26" s="619"/>
      <c r="CI26" s="619"/>
      <c r="CJ26" s="619"/>
      <c r="CK26" s="619"/>
      <c r="CL26" s="619"/>
      <c r="CM26" s="619"/>
      <c r="CN26" s="619"/>
      <c r="CO26" s="619"/>
      <c r="CP26" s="619"/>
      <c r="CQ26" s="620"/>
      <c r="CR26" s="621">
        <v>2782713</v>
      </c>
      <c r="CS26" s="622"/>
      <c r="CT26" s="622"/>
      <c r="CU26" s="622"/>
      <c r="CV26" s="622"/>
      <c r="CW26" s="622"/>
      <c r="CX26" s="622"/>
      <c r="CY26" s="623"/>
      <c r="CZ26" s="624">
        <v>8.3000000000000007</v>
      </c>
      <c r="DA26" s="636"/>
      <c r="DB26" s="636"/>
      <c r="DC26" s="637"/>
      <c r="DD26" s="627">
        <v>2634192</v>
      </c>
      <c r="DE26" s="622"/>
      <c r="DF26" s="622"/>
      <c r="DG26" s="622"/>
      <c r="DH26" s="622"/>
      <c r="DI26" s="622"/>
      <c r="DJ26" s="622"/>
      <c r="DK26" s="623"/>
      <c r="DL26" s="627" t="s">
        <v>148</v>
      </c>
      <c r="DM26" s="622"/>
      <c r="DN26" s="622"/>
      <c r="DO26" s="622"/>
      <c r="DP26" s="622"/>
      <c r="DQ26" s="622"/>
      <c r="DR26" s="622"/>
      <c r="DS26" s="622"/>
      <c r="DT26" s="622"/>
      <c r="DU26" s="622"/>
      <c r="DV26" s="623"/>
      <c r="DW26" s="624" t="s">
        <v>235</v>
      </c>
      <c r="DX26" s="636"/>
      <c r="DY26" s="636"/>
      <c r="DZ26" s="636"/>
      <c r="EA26" s="636"/>
      <c r="EB26" s="636"/>
      <c r="EC26" s="648"/>
    </row>
    <row r="27" spans="2:133" ht="11.25" customHeight="1" x14ac:dyDescent="0.15">
      <c r="B27" s="618" t="s">
        <v>299</v>
      </c>
      <c r="C27" s="619"/>
      <c r="D27" s="619"/>
      <c r="E27" s="619"/>
      <c r="F27" s="619"/>
      <c r="G27" s="619"/>
      <c r="H27" s="619"/>
      <c r="I27" s="619"/>
      <c r="J27" s="619"/>
      <c r="K27" s="619"/>
      <c r="L27" s="619"/>
      <c r="M27" s="619"/>
      <c r="N27" s="619"/>
      <c r="O27" s="619"/>
      <c r="P27" s="619"/>
      <c r="Q27" s="620"/>
      <c r="R27" s="621">
        <v>92908</v>
      </c>
      <c r="S27" s="622"/>
      <c r="T27" s="622"/>
      <c r="U27" s="622"/>
      <c r="V27" s="622"/>
      <c r="W27" s="622"/>
      <c r="X27" s="622"/>
      <c r="Y27" s="623"/>
      <c r="Z27" s="659">
        <v>0.3</v>
      </c>
      <c r="AA27" s="659"/>
      <c r="AB27" s="659"/>
      <c r="AC27" s="659"/>
      <c r="AD27" s="660" t="s">
        <v>235</v>
      </c>
      <c r="AE27" s="660"/>
      <c r="AF27" s="660"/>
      <c r="AG27" s="660"/>
      <c r="AH27" s="660"/>
      <c r="AI27" s="660"/>
      <c r="AJ27" s="660"/>
      <c r="AK27" s="660"/>
      <c r="AL27" s="624" t="s">
        <v>235</v>
      </c>
      <c r="AM27" s="625"/>
      <c r="AN27" s="625"/>
      <c r="AO27" s="661"/>
      <c r="AP27" s="618" t="s">
        <v>300</v>
      </c>
      <c r="AQ27" s="619"/>
      <c r="AR27" s="619"/>
      <c r="AS27" s="619"/>
      <c r="AT27" s="619"/>
      <c r="AU27" s="619"/>
      <c r="AV27" s="619"/>
      <c r="AW27" s="619"/>
      <c r="AX27" s="619"/>
      <c r="AY27" s="619"/>
      <c r="AZ27" s="619"/>
      <c r="BA27" s="619"/>
      <c r="BB27" s="619"/>
      <c r="BC27" s="619"/>
      <c r="BD27" s="619"/>
      <c r="BE27" s="619"/>
      <c r="BF27" s="620"/>
      <c r="BG27" s="621">
        <v>3684091</v>
      </c>
      <c r="BH27" s="622"/>
      <c r="BI27" s="622"/>
      <c r="BJ27" s="622"/>
      <c r="BK27" s="622"/>
      <c r="BL27" s="622"/>
      <c r="BM27" s="622"/>
      <c r="BN27" s="623"/>
      <c r="BO27" s="659">
        <v>100</v>
      </c>
      <c r="BP27" s="659"/>
      <c r="BQ27" s="659"/>
      <c r="BR27" s="659"/>
      <c r="BS27" s="660">
        <v>21807</v>
      </c>
      <c r="BT27" s="660"/>
      <c r="BU27" s="660"/>
      <c r="BV27" s="660"/>
      <c r="BW27" s="660"/>
      <c r="BX27" s="660"/>
      <c r="BY27" s="660"/>
      <c r="BZ27" s="660"/>
      <c r="CA27" s="660"/>
      <c r="CB27" s="700"/>
      <c r="CD27" s="618" t="s">
        <v>301</v>
      </c>
      <c r="CE27" s="619"/>
      <c r="CF27" s="619"/>
      <c r="CG27" s="619"/>
      <c r="CH27" s="619"/>
      <c r="CI27" s="619"/>
      <c r="CJ27" s="619"/>
      <c r="CK27" s="619"/>
      <c r="CL27" s="619"/>
      <c r="CM27" s="619"/>
      <c r="CN27" s="619"/>
      <c r="CO27" s="619"/>
      <c r="CP27" s="619"/>
      <c r="CQ27" s="620"/>
      <c r="CR27" s="621">
        <v>5687601</v>
      </c>
      <c r="CS27" s="634"/>
      <c r="CT27" s="634"/>
      <c r="CU27" s="634"/>
      <c r="CV27" s="634"/>
      <c r="CW27" s="634"/>
      <c r="CX27" s="634"/>
      <c r="CY27" s="635"/>
      <c r="CZ27" s="624">
        <v>17</v>
      </c>
      <c r="DA27" s="636"/>
      <c r="DB27" s="636"/>
      <c r="DC27" s="637"/>
      <c r="DD27" s="627">
        <v>1769041</v>
      </c>
      <c r="DE27" s="634"/>
      <c r="DF27" s="634"/>
      <c r="DG27" s="634"/>
      <c r="DH27" s="634"/>
      <c r="DI27" s="634"/>
      <c r="DJ27" s="634"/>
      <c r="DK27" s="635"/>
      <c r="DL27" s="627">
        <v>1471142</v>
      </c>
      <c r="DM27" s="634"/>
      <c r="DN27" s="634"/>
      <c r="DO27" s="634"/>
      <c r="DP27" s="634"/>
      <c r="DQ27" s="634"/>
      <c r="DR27" s="634"/>
      <c r="DS27" s="634"/>
      <c r="DT27" s="634"/>
      <c r="DU27" s="634"/>
      <c r="DV27" s="635"/>
      <c r="DW27" s="624">
        <v>8.8000000000000007</v>
      </c>
      <c r="DX27" s="636"/>
      <c r="DY27" s="636"/>
      <c r="DZ27" s="636"/>
      <c r="EA27" s="636"/>
      <c r="EB27" s="636"/>
      <c r="EC27" s="648"/>
    </row>
    <row r="28" spans="2:133" ht="11.25" customHeight="1" x14ac:dyDescent="0.15">
      <c r="B28" s="618" t="s">
        <v>302</v>
      </c>
      <c r="C28" s="619"/>
      <c r="D28" s="619"/>
      <c r="E28" s="619"/>
      <c r="F28" s="619"/>
      <c r="G28" s="619"/>
      <c r="H28" s="619"/>
      <c r="I28" s="619"/>
      <c r="J28" s="619"/>
      <c r="K28" s="619"/>
      <c r="L28" s="619"/>
      <c r="M28" s="619"/>
      <c r="N28" s="619"/>
      <c r="O28" s="619"/>
      <c r="P28" s="619"/>
      <c r="Q28" s="620"/>
      <c r="R28" s="621">
        <v>185393</v>
      </c>
      <c r="S28" s="622"/>
      <c r="T28" s="622"/>
      <c r="U28" s="622"/>
      <c r="V28" s="622"/>
      <c r="W28" s="622"/>
      <c r="X28" s="622"/>
      <c r="Y28" s="623"/>
      <c r="Z28" s="659">
        <v>0.5</v>
      </c>
      <c r="AA28" s="659"/>
      <c r="AB28" s="659"/>
      <c r="AC28" s="659"/>
      <c r="AD28" s="660">
        <v>14948</v>
      </c>
      <c r="AE28" s="660"/>
      <c r="AF28" s="660"/>
      <c r="AG28" s="660"/>
      <c r="AH28" s="660"/>
      <c r="AI28" s="660"/>
      <c r="AJ28" s="660"/>
      <c r="AK28" s="660"/>
      <c r="AL28" s="624">
        <v>0.1</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303</v>
      </c>
      <c r="CE28" s="619"/>
      <c r="CF28" s="619"/>
      <c r="CG28" s="619"/>
      <c r="CH28" s="619"/>
      <c r="CI28" s="619"/>
      <c r="CJ28" s="619"/>
      <c r="CK28" s="619"/>
      <c r="CL28" s="619"/>
      <c r="CM28" s="619"/>
      <c r="CN28" s="619"/>
      <c r="CO28" s="619"/>
      <c r="CP28" s="619"/>
      <c r="CQ28" s="620"/>
      <c r="CR28" s="621">
        <v>4581093</v>
      </c>
      <c r="CS28" s="622"/>
      <c r="CT28" s="622"/>
      <c r="CU28" s="622"/>
      <c r="CV28" s="622"/>
      <c r="CW28" s="622"/>
      <c r="CX28" s="622"/>
      <c r="CY28" s="623"/>
      <c r="CZ28" s="624">
        <v>13.7</v>
      </c>
      <c r="DA28" s="636"/>
      <c r="DB28" s="636"/>
      <c r="DC28" s="637"/>
      <c r="DD28" s="627">
        <v>4491254</v>
      </c>
      <c r="DE28" s="622"/>
      <c r="DF28" s="622"/>
      <c r="DG28" s="622"/>
      <c r="DH28" s="622"/>
      <c r="DI28" s="622"/>
      <c r="DJ28" s="622"/>
      <c r="DK28" s="623"/>
      <c r="DL28" s="627">
        <v>4164054</v>
      </c>
      <c r="DM28" s="622"/>
      <c r="DN28" s="622"/>
      <c r="DO28" s="622"/>
      <c r="DP28" s="622"/>
      <c r="DQ28" s="622"/>
      <c r="DR28" s="622"/>
      <c r="DS28" s="622"/>
      <c r="DT28" s="622"/>
      <c r="DU28" s="622"/>
      <c r="DV28" s="623"/>
      <c r="DW28" s="624">
        <v>24.9</v>
      </c>
      <c r="DX28" s="636"/>
      <c r="DY28" s="636"/>
      <c r="DZ28" s="636"/>
      <c r="EA28" s="636"/>
      <c r="EB28" s="636"/>
      <c r="EC28" s="648"/>
    </row>
    <row r="29" spans="2:133" ht="11.25" customHeight="1" x14ac:dyDescent="0.15">
      <c r="B29" s="618" t="s">
        <v>304</v>
      </c>
      <c r="C29" s="619"/>
      <c r="D29" s="619"/>
      <c r="E29" s="619"/>
      <c r="F29" s="619"/>
      <c r="G29" s="619"/>
      <c r="H29" s="619"/>
      <c r="I29" s="619"/>
      <c r="J29" s="619"/>
      <c r="K29" s="619"/>
      <c r="L29" s="619"/>
      <c r="M29" s="619"/>
      <c r="N29" s="619"/>
      <c r="O29" s="619"/>
      <c r="P29" s="619"/>
      <c r="Q29" s="620"/>
      <c r="R29" s="621">
        <v>125939</v>
      </c>
      <c r="S29" s="622"/>
      <c r="T29" s="622"/>
      <c r="U29" s="622"/>
      <c r="V29" s="622"/>
      <c r="W29" s="622"/>
      <c r="X29" s="622"/>
      <c r="Y29" s="623"/>
      <c r="Z29" s="659">
        <v>0.4</v>
      </c>
      <c r="AA29" s="659"/>
      <c r="AB29" s="659"/>
      <c r="AC29" s="659"/>
      <c r="AD29" s="660" t="s">
        <v>235</v>
      </c>
      <c r="AE29" s="660"/>
      <c r="AF29" s="660"/>
      <c r="AG29" s="660"/>
      <c r="AH29" s="660"/>
      <c r="AI29" s="660"/>
      <c r="AJ29" s="660"/>
      <c r="AK29" s="660"/>
      <c r="AL29" s="624" t="s">
        <v>148</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305</v>
      </c>
      <c r="CE29" s="641"/>
      <c r="CF29" s="618" t="s">
        <v>306</v>
      </c>
      <c r="CG29" s="619"/>
      <c r="CH29" s="619"/>
      <c r="CI29" s="619"/>
      <c r="CJ29" s="619"/>
      <c r="CK29" s="619"/>
      <c r="CL29" s="619"/>
      <c r="CM29" s="619"/>
      <c r="CN29" s="619"/>
      <c r="CO29" s="619"/>
      <c r="CP29" s="619"/>
      <c r="CQ29" s="620"/>
      <c r="CR29" s="621">
        <v>4580854</v>
      </c>
      <c r="CS29" s="634"/>
      <c r="CT29" s="634"/>
      <c r="CU29" s="634"/>
      <c r="CV29" s="634"/>
      <c r="CW29" s="634"/>
      <c r="CX29" s="634"/>
      <c r="CY29" s="635"/>
      <c r="CZ29" s="624">
        <v>13.7</v>
      </c>
      <c r="DA29" s="636"/>
      <c r="DB29" s="636"/>
      <c r="DC29" s="637"/>
      <c r="DD29" s="627">
        <v>4491015</v>
      </c>
      <c r="DE29" s="634"/>
      <c r="DF29" s="634"/>
      <c r="DG29" s="634"/>
      <c r="DH29" s="634"/>
      <c r="DI29" s="634"/>
      <c r="DJ29" s="634"/>
      <c r="DK29" s="635"/>
      <c r="DL29" s="627">
        <v>4163815</v>
      </c>
      <c r="DM29" s="634"/>
      <c r="DN29" s="634"/>
      <c r="DO29" s="634"/>
      <c r="DP29" s="634"/>
      <c r="DQ29" s="634"/>
      <c r="DR29" s="634"/>
      <c r="DS29" s="634"/>
      <c r="DT29" s="634"/>
      <c r="DU29" s="634"/>
      <c r="DV29" s="635"/>
      <c r="DW29" s="624">
        <v>24.9</v>
      </c>
      <c r="DX29" s="636"/>
      <c r="DY29" s="636"/>
      <c r="DZ29" s="636"/>
      <c r="EA29" s="636"/>
      <c r="EB29" s="636"/>
      <c r="EC29" s="648"/>
    </row>
    <row r="30" spans="2:133" ht="11.25" customHeight="1" x14ac:dyDescent="0.15">
      <c r="B30" s="618" t="s">
        <v>307</v>
      </c>
      <c r="C30" s="619"/>
      <c r="D30" s="619"/>
      <c r="E30" s="619"/>
      <c r="F30" s="619"/>
      <c r="G30" s="619"/>
      <c r="H30" s="619"/>
      <c r="I30" s="619"/>
      <c r="J30" s="619"/>
      <c r="K30" s="619"/>
      <c r="L30" s="619"/>
      <c r="M30" s="619"/>
      <c r="N30" s="619"/>
      <c r="O30" s="619"/>
      <c r="P30" s="619"/>
      <c r="Q30" s="620"/>
      <c r="R30" s="621">
        <v>5447750</v>
      </c>
      <c r="S30" s="622"/>
      <c r="T30" s="622"/>
      <c r="U30" s="622"/>
      <c r="V30" s="622"/>
      <c r="W30" s="622"/>
      <c r="X30" s="622"/>
      <c r="Y30" s="623"/>
      <c r="Z30" s="659">
        <v>15.7</v>
      </c>
      <c r="AA30" s="659"/>
      <c r="AB30" s="659"/>
      <c r="AC30" s="659"/>
      <c r="AD30" s="660" t="s">
        <v>148</v>
      </c>
      <c r="AE30" s="660"/>
      <c r="AF30" s="660"/>
      <c r="AG30" s="660"/>
      <c r="AH30" s="660"/>
      <c r="AI30" s="660"/>
      <c r="AJ30" s="660"/>
      <c r="AK30" s="660"/>
      <c r="AL30" s="624" t="s">
        <v>148</v>
      </c>
      <c r="AM30" s="625"/>
      <c r="AN30" s="625"/>
      <c r="AO30" s="661"/>
      <c r="AP30" s="673" t="s">
        <v>223</v>
      </c>
      <c r="AQ30" s="674"/>
      <c r="AR30" s="674"/>
      <c r="AS30" s="674"/>
      <c r="AT30" s="674"/>
      <c r="AU30" s="674"/>
      <c r="AV30" s="674"/>
      <c r="AW30" s="674"/>
      <c r="AX30" s="674"/>
      <c r="AY30" s="674"/>
      <c r="AZ30" s="674"/>
      <c r="BA30" s="674"/>
      <c r="BB30" s="674"/>
      <c r="BC30" s="674"/>
      <c r="BD30" s="674"/>
      <c r="BE30" s="674"/>
      <c r="BF30" s="675"/>
      <c r="BG30" s="673" t="s">
        <v>308</v>
      </c>
      <c r="BH30" s="696"/>
      <c r="BI30" s="696"/>
      <c r="BJ30" s="696"/>
      <c r="BK30" s="696"/>
      <c r="BL30" s="696"/>
      <c r="BM30" s="696"/>
      <c r="BN30" s="696"/>
      <c r="BO30" s="696"/>
      <c r="BP30" s="696"/>
      <c r="BQ30" s="697"/>
      <c r="BR30" s="673" t="s">
        <v>309</v>
      </c>
      <c r="BS30" s="696"/>
      <c r="BT30" s="696"/>
      <c r="BU30" s="696"/>
      <c r="BV30" s="696"/>
      <c r="BW30" s="696"/>
      <c r="BX30" s="696"/>
      <c r="BY30" s="696"/>
      <c r="BZ30" s="696"/>
      <c r="CA30" s="696"/>
      <c r="CB30" s="697"/>
      <c r="CD30" s="642"/>
      <c r="CE30" s="643"/>
      <c r="CF30" s="618" t="s">
        <v>310</v>
      </c>
      <c r="CG30" s="619"/>
      <c r="CH30" s="619"/>
      <c r="CI30" s="619"/>
      <c r="CJ30" s="619"/>
      <c r="CK30" s="619"/>
      <c r="CL30" s="619"/>
      <c r="CM30" s="619"/>
      <c r="CN30" s="619"/>
      <c r="CO30" s="619"/>
      <c r="CP30" s="619"/>
      <c r="CQ30" s="620"/>
      <c r="CR30" s="621">
        <v>4448271</v>
      </c>
      <c r="CS30" s="622"/>
      <c r="CT30" s="622"/>
      <c r="CU30" s="622"/>
      <c r="CV30" s="622"/>
      <c r="CW30" s="622"/>
      <c r="CX30" s="622"/>
      <c r="CY30" s="623"/>
      <c r="CZ30" s="624">
        <v>13.3</v>
      </c>
      <c r="DA30" s="636"/>
      <c r="DB30" s="636"/>
      <c r="DC30" s="637"/>
      <c r="DD30" s="627">
        <v>4368329</v>
      </c>
      <c r="DE30" s="622"/>
      <c r="DF30" s="622"/>
      <c r="DG30" s="622"/>
      <c r="DH30" s="622"/>
      <c r="DI30" s="622"/>
      <c r="DJ30" s="622"/>
      <c r="DK30" s="623"/>
      <c r="DL30" s="627">
        <v>4041262</v>
      </c>
      <c r="DM30" s="622"/>
      <c r="DN30" s="622"/>
      <c r="DO30" s="622"/>
      <c r="DP30" s="622"/>
      <c r="DQ30" s="622"/>
      <c r="DR30" s="622"/>
      <c r="DS30" s="622"/>
      <c r="DT30" s="622"/>
      <c r="DU30" s="622"/>
      <c r="DV30" s="623"/>
      <c r="DW30" s="624">
        <v>24.2</v>
      </c>
      <c r="DX30" s="636"/>
      <c r="DY30" s="636"/>
      <c r="DZ30" s="636"/>
      <c r="EA30" s="636"/>
      <c r="EB30" s="636"/>
      <c r="EC30" s="648"/>
    </row>
    <row r="31" spans="2:133" ht="11.25" customHeight="1" x14ac:dyDescent="0.15">
      <c r="B31" s="688" t="s">
        <v>311</v>
      </c>
      <c r="C31" s="689"/>
      <c r="D31" s="689"/>
      <c r="E31" s="689"/>
      <c r="F31" s="689"/>
      <c r="G31" s="689"/>
      <c r="H31" s="689"/>
      <c r="I31" s="689"/>
      <c r="J31" s="689"/>
      <c r="K31" s="689"/>
      <c r="L31" s="689"/>
      <c r="M31" s="689"/>
      <c r="N31" s="689"/>
      <c r="O31" s="689"/>
      <c r="P31" s="689"/>
      <c r="Q31" s="690"/>
      <c r="R31" s="621">
        <v>23850</v>
      </c>
      <c r="S31" s="622"/>
      <c r="T31" s="622"/>
      <c r="U31" s="622"/>
      <c r="V31" s="622"/>
      <c r="W31" s="622"/>
      <c r="X31" s="622"/>
      <c r="Y31" s="623"/>
      <c r="Z31" s="659">
        <v>0.1</v>
      </c>
      <c r="AA31" s="659"/>
      <c r="AB31" s="659"/>
      <c r="AC31" s="659"/>
      <c r="AD31" s="660">
        <v>23850</v>
      </c>
      <c r="AE31" s="660"/>
      <c r="AF31" s="660"/>
      <c r="AG31" s="660"/>
      <c r="AH31" s="660"/>
      <c r="AI31" s="660"/>
      <c r="AJ31" s="660"/>
      <c r="AK31" s="660"/>
      <c r="AL31" s="624">
        <v>0.1</v>
      </c>
      <c r="AM31" s="625"/>
      <c r="AN31" s="625"/>
      <c r="AO31" s="661"/>
      <c r="AP31" s="691" t="s">
        <v>312</v>
      </c>
      <c r="AQ31" s="692"/>
      <c r="AR31" s="692"/>
      <c r="AS31" s="692"/>
      <c r="AT31" s="693" t="s">
        <v>313</v>
      </c>
      <c r="AU31" s="218"/>
      <c r="AV31" s="218"/>
      <c r="AW31" s="218"/>
      <c r="AX31" s="679" t="s">
        <v>189</v>
      </c>
      <c r="AY31" s="680"/>
      <c r="AZ31" s="680"/>
      <c r="BA31" s="680"/>
      <c r="BB31" s="680"/>
      <c r="BC31" s="680"/>
      <c r="BD31" s="680"/>
      <c r="BE31" s="680"/>
      <c r="BF31" s="681"/>
      <c r="BG31" s="683">
        <v>99.3</v>
      </c>
      <c r="BH31" s="684"/>
      <c r="BI31" s="684"/>
      <c r="BJ31" s="684"/>
      <c r="BK31" s="684"/>
      <c r="BL31" s="684"/>
      <c r="BM31" s="685">
        <v>96.2</v>
      </c>
      <c r="BN31" s="684"/>
      <c r="BO31" s="684"/>
      <c r="BP31" s="684"/>
      <c r="BQ31" s="686"/>
      <c r="BR31" s="683">
        <v>99.2</v>
      </c>
      <c r="BS31" s="684"/>
      <c r="BT31" s="684"/>
      <c r="BU31" s="684"/>
      <c r="BV31" s="684"/>
      <c r="BW31" s="684"/>
      <c r="BX31" s="685">
        <v>94.9</v>
      </c>
      <c r="BY31" s="684"/>
      <c r="BZ31" s="684"/>
      <c r="CA31" s="684"/>
      <c r="CB31" s="686"/>
      <c r="CD31" s="642"/>
      <c r="CE31" s="643"/>
      <c r="CF31" s="618" t="s">
        <v>314</v>
      </c>
      <c r="CG31" s="619"/>
      <c r="CH31" s="619"/>
      <c r="CI31" s="619"/>
      <c r="CJ31" s="619"/>
      <c r="CK31" s="619"/>
      <c r="CL31" s="619"/>
      <c r="CM31" s="619"/>
      <c r="CN31" s="619"/>
      <c r="CO31" s="619"/>
      <c r="CP31" s="619"/>
      <c r="CQ31" s="620"/>
      <c r="CR31" s="621">
        <v>132583</v>
      </c>
      <c r="CS31" s="634"/>
      <c r="CT31" s="634"/>
      <c r="CU31" s="634"/>
      <c r="CV31" s="634"/>
      <c r="CW31" s="634"/>
      <c r="CX31" s="634"/>
      <c r="CY31" s="635"/>
      <c r="CZ31" s="624">
        <v>0.4</v>
      </c>
      <c r="DA31" s="636"/>
      <c r="DB31" s="636"/>
      <c r="DC31" s="637"/>
      <c r="DD31" s="627">
        <v>122686</v>
      </c>
      <c r="DE31" s="634"/>
      <c r="DF31" s="634"/>
      <c r="DG31" s="634"/>
      <c r="DH31" s="634"/>
      <c r="DI31" s="634"/>
      <c r="DJ31" s="634"/>
      <c r="DK31" s="635"/>
      <c r="DL31" s="627">
        <v>122553</v>
      </c>
      <c r="DM31" s="634"/>
      <c r="DN31" s="634"/>
      <c r="DO31" s="634"/>
      <c r="DP31" s="634"/>
      <c r="DQ31" s="634"/>
      <c r="DR31" s="634"/>
      <c r="DS31" s="634"/>
      <c r="DT31" s="634"/>
      <c r="DU31" s="634"/>
      <c r="DV31" s="635"/>
      <c r="DW31" s="624">
        <v>0.7</v>
      </c>
      <c r="DX31" s="636"/>
      <c r="DY31" s="636"/>
      <c r="DZ31" s="636"/>
      <c r="EA31" s="636"/>
      <c r="EB31" s="636"/>
      <c r="EC31" s="648"/>
    </row>
    <row r="32" spans="2:133" ht="11.25" customHeight="1" x14ac:dyDescent="0.15">
      <c r="B32" s="618" t="s">
        <v>315</v>
      </c>
      <c r="C32" s="619"/>
      <c r="D32" s="619"/>
      <c r="E32" s="619"/>
      <c r="F32" s="619"/>
      <c r="G32" s="619"/>
      <c r="H32" s="619"/>
      <c r="I32" s="619"/>
      <c r="J32" s="619"/>
      <c r="K32" s="619"/>
      <c r="L32" s="619"/>
      <c r="M32" s="619"/>
      <c r="N32" s="619"/>
      <c r="O32" s="619"/>
      <c r="P32" s="619"/>
      <c r="Q32" s="620"/>
      <c r="R32" s="621">
        <v>3319536</v>
      </c>
      <c r="S32" s="622"/>
      <c r="T32" s="622"/>
      <c r="U32" s="622"/>
      <c r="V32" s="622"/>
      <c r="W32" s="622"/>
      <c r="X32" s="622"/>
      <c r="Y32" s="623"/>
      <c r="Z32" s="659">
        <v>9.6</v>
      </c>
      <c r="AA32" s="659"/>
      <c r="AB32" s="659"/>
      <c r="AC32" s="659"/>
      <c r="AD32" s="660" t="s">
        <v>235</v>
      </c>
      <c r="AE32" s="660"/>
      <c r="AF32" s="660"/>
      <c r="AG32" s="660"/>
      <c r="AH32" s="660"/>
      <c r="AI32" s="660"/>
      <c r="AJ32" s="660"/>
      <c r="AK32" s="660"/>
      <c r="AL32" s="624" t="s">
        <v>235</v>
      </c>
      <c r="AM32" s="625"/>
      <c r="AN32" s="625"/>
      <c r="AO32" s="661"/>
      <c r="AP32" s="662"/>
      <c r="AQ32" s="663"/>
      <c r="AR32" s="663"/>
      <c r="AS32" s="663"/>
      <c r="AT32" s="694"/>
      <c r="AU32" s="214" t="s">
        <v>316</v>
      </c>
      <c r="AX32" s="618" t="s">
        <v>317</v>
      </c>
      <c r="AY32" s="619"/>
      <c r="AZ32" s="619"/>
      <c r="BA32" s="619"/>
      <c r="BB32" s="619"/>
      <c r="BC32" s="619"/>
      <c r="BD32" s="619"/>
      <c r="BE32" s="619"/>
      <c r="BF32" s="620"/>
      <c r="BG32" s="687">
        <v>99.4</v>
      </c>
      <c r="BH32" s="634"/>
      <c r="BI32" s="634"/>
      <c r="BJ32" s="634"/>
      <c r="BK32" s="634"/>
      <c r="BL32" s="634"/>
      <c r="BM32" s="625">
        <v>97</v>
      </c>
      <c r="BN32" s="634"/>
      <c r="BO32" s="634"/>
      <c r="BP32" s="634"/>
      <c r="BQ32" s="657"/>
      <c r="BR32" s="687">
        <v>99.4</v>
      </c>
      <c r="BS32" s="634"/>
      <c r="BT32" s="634"/>
      <c r="BU32" s="634"/>
      <c r="BV32" s="634"/>
      <c r="BW32" s="634"/>
      <c r="BX32" s="625">
        <v>96.4</v>
      </c>
      <c r="BY32" s="634"/>
      <c r="BZ32" s="634"/>
      <c r="CA32" s="634"/>
      <c r="CB32" s="657"/>
      <c r="CD32" s="644"/>
      <c r="CE32" s="645"/>
      <c r="CF32" s="618" t="s">
        <v>318</v>
      </c>
      <c r="CG32" s="619"/>
      <c r="CH32" s="619"/>
      <c r="CI32" s="619"/>
      <c r="CJ32" s="619"/>
      <c r="CK32" s="619"/>
      <c r="CL32" s="619"/>
      <c r="CM32" s="619"/>
      <c r="CN32" s="619"/>
      <c r="CO32" s="619"/>
      <c r="CP32" s="619"/>
      <c r="CQ32" s="620"/>
      <c r="CR32" s="621">
        <v>239</v>
      </c>
      <c r="CS32" s="622"/>
      <c r="CT32" s="622"/>
      <c r="CU32" s="622"/>
      <c r="CV32" s="622"/>
      <c r="CW32" s="622"/>
      <c r="CX32" s="622"/>
      <c r="CY32" s="623"/>
      <c r="CZ32" s="624">
        <v>0</v>
      </c>
      <c r="DA32" s="636"/>
      <c r="DB32" s="636"/>
      <c r="DC32" s="637"/>
      <c r="DD32" s="627">
        <v>239</v>
      </c>
      <c r="DE32" s="622"/>
      <c r="DF32" s="622"/>
      <c r="DG32" s="622"/>
      <c r="DH32" s="622"/>
      <c r="DI32" s="622"/>
      <c r="DJ32" s="622"/>
      <c r="DK32" s="623"/>
      <c r="DL32" s="627">
        <v>239</v>
      </c>
      <c r="DM32" s="622"/>
      <c r="DN32" s="622"/>
      <c r="DO32" s="622"/>
      <c r="DP32" s="622"/>
      <c r="DQ32" s="622"/>
      <c r="DR32" s="622"/>
      <c r="DS32" s="622"/>
      <c r="DT32" s="622"/>
      <c r="DU32" s="622"/>
      <c r="DV32" s="623"/>
      <c r="DW32" s="624">
        <v>0</v>
      </c>
      <c r="DX32" s="636"/>
      <c r="DY32" s="636"/>
      <c r="DZ32" s="636"/>
      <c r="EA32" s="636"/>
      <c r="EB32" s="636"/>
      <c r="EC32" s="648"/>
    </row>
    <row r="33" spans="2:133" ht="11.25" customHeight="1" x14ac:dyDescent="0.15">
      <c r="B33" s="618" t="s">
        <v>319</v>
      </c>
      <c r="C33" s="619"/>
      <c r="D33" s="619"/>
      <c r="E33" s="619"/>
      <c r="F33" s="619"/>
      <c r="G33" s="619"/>
      <c r="H33" s="619"/>
      <c r="I33" s="619"/>
      <c r="J33" s="619"/>
      <c r="K33" s="619"/>
      <c r="L33" s="619"/>
      <c r="M33" s="619"/>
      <c r="N33" s="619"/>
      <c r="O33" s="619"/>
      <c r="P33" s="619"/>
      <c r="Q33" s="620"/>
      <c r="R33" s="621">
        <v>89581</v>
      </c>
      <c r="S33" s="622"/>
      <c r="T33" s="622"/>
      <c r="U33" s="622"/>
      <c r="V33" s="622"/>
      <c r="W33" s="622"/>
      <c r="X33" s="622"/>
      <c r="Y33" s="623"/>
      <c r="Z33" s="659">
        <v>0.3</v>
      </c>
      <c r="AA33" s="659"/>
      <c r="AB33" s="659"/>
      <c r="AC33" s="659"/>
      <c r="AD33" s="660">
        <v>11458</v>
      </c>
      <c r="AE33" s="660"/>
      <c r="AF33" s="660"/>
      <c r="AG33" s="660"/>
      <c r="AH33" s="660"/>
      <c r="AI33" s="660"/>
      <c r="AJ33" s="660"/>
      <c r="AK33" s="660"/>
      <c r="AL33" s="624">
        <v>0.1</v>
      </c>
      <c r="AM33" s="625"/>
      <c r="AN33" s="625"/>
      <c r="AO33" s="661"/>
      <c r="AP33" s="664"/>
      <c r="AQ33" s="665"/>
      <c r="AR33" s="665"/>
      <c r="AS33" s="665"/>
      <c r="AT33" s="695"/>
      <c r="AU33" s="219"/>
      <c r="AV33" s="219"/>
      <c r="AW33" s="219"/>
      <c r="AX33" s="602" t="s">
        <v>320</v>
      </c>
      <c r="AY33" s="603"/>
      <c r="AZ33" s="603"/>
      <c r="BA33" s="603"/>
      <c r="BB33" s="603"/>
      <c r="BC33" s="603"/>
      <c r="BD33" s="603"/>
      <c r="BE33" s="603"/>
      <c r="BF33" s="604"/>
      <c r="BG33" s="682">
        <v>99</v>
      </c>
      <c r="BH33" s="606"/>
      <c r="BI33" s="606"/>
      <c r="BJ33" s="606"/>
      <c r="BK33" s="606"/>
      <c r="BL33" s="606"/>
      <c r="BM33" s="652">
        <v>94.8</v>
      </c>
      <c r="BN33" s="606"/>
      <c r="BO33" s="606"/>
      <c r="BP33" s="606"/>
      <c r="BQ33" s="669"/>
      <c r="BR33" s="682">
        <v>98.8</v>
      </c>
      <c r="BS33" s="606"/>
      <c r="BT33" s="606"/>
      <c r="BU33" s="606"/>
      <c r="BV33" s="606"/>
      <c r="BW33" s="606"/>
      <c r="BX33" s="652">
        <v>92.5</v>
      </c>
      <c r="BY33" s="606"/>
      <c r="BZ33" s="606"/>
      <c r="CA33" s="606"/>
      <c r="CB33" s="669"/>
      <c r="CD33" s="618" t="s">
        <v>321</v>
      </c>
      <c r="CE33" s="619"/>
      <c r="CF33" s="619"/>
      <c r="CG33" s="619"/>
      <c r="CH33" s="619"/>
      <c r="CI33" s="619"/>
      <c r="CJ33" s="619"/>
      <c r="CK33" s="619"/>
      <c r="CL33" s="619"/>
      <c r="CM33" s="619"/>
      <c r="CN33" s="619"/>
      <c r="CO33" s="619"/>
      <c r="CP33" s="619"/>
      <c r="CQ33" s="620"/>
      <c r="CR33" s="621">
        <v>12934705</v>
      </c>
      <c r="CS33" s="634"/>
      <c r="CT33" s="634"/>
      <c r="CU33" s="634"/>
      <c r="CV33" s="634"/>
      <c r="CW33" s="634"/>
      <c r="CX33" s="634"/>
      <c r="CY33" s="635"/>
      <c r="CZ33" s="624">
        <v>38.6</v>
      </c>
      <c r="DA33" s="636"/>
      <c r="DB33" s="636"/>
      <c r="DC33" s="637"/>
      <c r="DD33" s="627">
        <v>8316528</v>
      </c>
      <c r="DE33" s="634"/>
      <c r="DF33" s="634"/>
      <c r="DG33" s="634"/>
      <c r="DH33" s="634"/>
      <c r="DI33" s="634"/>
      <c r="DJ33" s="634"/>
      <c r="DK33" s="635"/>
      <c r="DL33" s="627">
        <v>5511997</v>
      </c>
      <c r="DM33" s="634"/>
      <c r="DN33" s="634"/>
      <c r="DO33" s="634"/>
      <c r="DP33" s="634"/>
      <c r="DQ33" s="634"/>
      <c r="DR33" s="634"/>
      <c r="DS33" s="634"/>
      <c r="DT33" s="634"/>
      <c r="DU33" s="634"/>
      <c r="DV33" s="635"/>
      <c r="DW33" s="624">
        <v>33</v>
      </c>
      <c r="DX33" s="636"/>
      <c r="DY33" s="636"/>
      <c r="DZ33" s="636"/>
      <c r="EA33" s="636"/>
      <c r="EB33" s="636"/>
      <c r="EC33" s="648"/>
    </row>
    <row r="34" spans="2:133" ht="11.25" customHeight="1" x14ac:dyDescent="0.15">
      <c r="B34" s="618" t="s">
        <v>322</v>
      </c>
      <c r="C34" s="619"/>
      <c r="D34" s="619"/>
      <c r="E34" s="619"/>
      <c r="F34" s="619"/>
      <c r="G34" s="619"/>
      <c r="H34" s="619"/>
      <c r="I34" s="619"/>
      <c r="J34" s="619"/>
      <c r="K34" s="619"/>
      <c r="L34" s="619"/>
      <c r="M34" s="619"/>
      <c r="N34" s="619"/>
      <c r="O34" s="619"/>
      <c r="P34" s="619"/>
      <c r="Q34" s="620"/>
      <c r="R34" s="621">
        <v>662663</v>
      </c>
      <c r="S34" s="622"/>
      <c r="T34" s="622"/>
      <c r="U34" s="622"/>
      <c r="V34" s="622"/>
      <c r="W34" s="622"/>
      <c r="X34" s="622"/>
      <c r="Y34" s="623"/>
      <c r="Z34" s="659">
        <v>1.9</v>
      </c>
      <c r="AA34" s="659"/>
      <c r="AB34" s="659"/>
      <c r="AC34" s="659"/>
      <c r="AD34" s="660" t="s">
        <v>148</v>
      </c>
      <c r="AE34" s="660"/>
      <c r="AF34" s="660"/>
      <c r="AG34" s="660"/>
      <c r="AH34" s="660"/>
      <c r="AI34" s="660"/>
      <c r="AJ34" s="660"/>
      <c r="AK34" s="660"/>
      <c r="AL34" s="624" t="s">
        <v>235</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323</v>
      </c>
      <c r="CE34" s="619"/>
      <c r="CF34" s="619"/>
      <c r="CG34" s="619"/>
      <c r="CH34" s="619"/>
      <c r="CI34" s="619"/>
      <c r="CJ34" s="619"/>
      <c r="CK34" s="619"/>
      <c r="CL34" s="619"/>
      <c r="CM34" s="619"/>
      <c r="CN34" s="619"/>
      <c r="CO34" s="619"/>
      <c r="CP34" s="619"/>
      <c r="CQ34" s="620"/>
      <c r="CR34" s="621">
        <v>4275883</v>
      </c>
      <c r="CS34" s="622"/>
      <c r="CT34" s="622"/>
      <c r="CU34" s="622"/>
      <c r="CV34" s="622"/>
      <c r="CW34" s="622"/>
      <c r="CX34" s="622"/>
      <c r="CY34" s="623"/>
      <c r="CZ34" s="624">
        <v>12.8</v>
      </c>
      <c r="DA34" s="636"/>
      <c r="DB34" s="636"/>
      <c r="DC34" s="637"/>
      <c r="DD34" s="627">
        <v>2874869</v>
      </c>
      <c r="DE34" s="622"/>
      <c r="DF34" s="622"/>
      <c r="DG34" s="622"/>
      <c r="DH34" s="622"/>
      <c r="DI34" s="622"/>
      <c r="DJ34" s="622"/>
      <c r="DK34" s="623"/>
      <c r="DL34" s="627">
        <v>2281818</v>
      </c>
      <c r="DM34" s="622"/>
      <c r="DN34" s="622"/>
      <c r="DO34" s="622"/>
      <c r="DP34" s="622"/>
      <c r="DQ34" s="622"/>
      <c r="DR34" s="622"/>
      <c r="DS34" s="622"/>
      <c r="DT34" s="622"/>
      <c r="DU34" s="622"/>
      <c r="DV34" s="623"/>
      <c r="DW34" s="624">
        <v>13.7</v>
      </c>
      <c r="DX34" s="636"/>
      <c r="DY34" s="636"/>
      <c r="DZ34" s="636"/>
      <c r="EA34" s="636"/>
      <c r="EB34" s="636"/>
      <c r="EC34" s="648"/>
    </row>
    <row r="35" spans="2:133" ht="11.25" customHeight="1" x14ac:dyDescent="0.15">
      <c r="B35" s="618" t="s">
        <v>324</v>
      </c>
      <c r="C35" s="619"/>
      <c r="D35" s="619"/>
      <c r="E35" s="619"/>
      <c r="F35" s="619"/>
      <c r="G35" s="619"/>
      <c r="H35" s="619"/>
      <c r="I35" s="619"/>
      <c r="J35" s="619"/>
      <c r="K35" s="619"/>
      <c r="L35" s="619"/>
      <c r="M35" s="619"/>
      <c r="N35" s="619"/>
      <c r="O35" s="619"/>
      <c r="P35" s="619"/>
      <c r="Q35" s="620"/>
      <c r="R35" s="621">
        <v>550455</v>
      </c>
      <c r="S35" s="622"/>
      <c r="T35" s="622"/>
      <c r="U35" s="622"/>
      <c r="V35" s="622"/>
      <c r="W35" s="622"/>
      <c r="X35" s="622"/>
      <c r="Y35" s="623"/>
      <c r="Z35" s="659">
        <v>1.6</v>
      </c>
      <c r="AA35" s="659"/>
      <c r="AB35" s="659"/>
      <c r="AC35" s="659"/>
      <c r="AD35" s="660" t="s">
        <v>148</v>
      </c>
      <c r="AE35" s="660"/>
      <c r="AF35" s="660"/>
      <c r="AG35" s="660"/>
      <c r="AH35" s="660"/>
      <c r="AI35" s="660"/>
      <c r="AJ35" s="660"/>
      <c r="AK35" s="660"/>
      <c r="AL35" s="624" t="s">
        <v>235</v>
      </c>
      <c r="AM35" s="625"/>
      <c r="AN35" s="625"/>
      <c r="AO35" s="661"/>
      <c r="AP35" s="222"/>
      <c r="AQ35" s="673" t="s">
        <v>325</v>
      </c>
      <c r="AR35" s="674"/>
      <c r="AS35" s="674"/>
      <c r="AT35" s="674"/>
      <c r="AU35" s="674"/>
      <c r="AV35" s="674"/>
      <c r="AW35" s="674"/>
      <c r="AX35" s="674"/>
      <c r="AY35" s="674"/>
      <c r="AZ35" s="674"/>
      <c r="BA35" s="674"/>
      <c r="BB35" s="674"/>
      <c r="BC35" s="674"/>
      <c r="BD35" s="674"/>
      <c r="BE35" s="674"/>
      <c r="BF35" s="675"/>
      <c r="BG35" s="673" t="s">
        <v>326</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327</v>
      </c>
      <c r="CE35" s="619"/>
      <c r="CF35" s="619"/>
      <c r="CG35" s="619"/>
      <c r="CH35" s="619"/>
      <c r="CI35" s="619"/>
      <c r="CJ35" s="619"/>
      <c r="CK35" s="619"/>
      <c r="CL35" s="619"/>
      <c r="CM35" s="619"/>
      <c r="CN35" s="619"/>
      <c r="CO35" s="619"/>
      <c r="CP35" s="619"/>
      <c r="CQ35" s="620"/>
      <c r="CR35" s="621">
        <v>179628</v>
      </c>
      <c r="CS35" s="634"/>
      <c r="CT35" s="634"/>
      <c r="CU35" s="634"/>
      <c r="CV35" s="634"/>
      <c r="CW35" s="634"/>
      <c r="CX35" s="634"/>
      <c r="CY35" s="635"/>
      <c r="CZ35" s="624">
        <v>0.5</v>
      </c>
      <c r="DA35" s="636"/>
      <c r="DB35" s="636"/>
      <c r="DC35" s="637"/>
      <c r="DD35" s="627">
        <v>141195</v>
      </c>
      <c r="DE35" s="634"/>
      <c r="DF35" s="634"/>
      <c r="DG35" s="634"/>
      <c r="DH35" s="634"/>
      <c r="DI35" s="634"/>
      <c r="DJ35" s="634"/>
      <c r="DK35" s="635"/>
      <c r="DL35" s="627">
        <v>141095</v>
      </c>
      <c r="DM35" s="634"/>
      <c r="DN35" s="634"/>
      <c r="DO35" s="634"/>
      <c r="DP35" s="634"/>
      <c r="DQ35" s="634"/>
      <c r="DR35" s="634"/>
      <c r="DS35" s="634"/>
      <c r="DT35" s="634"/>
      <c r="DU35" s="634"/>
      <c r="DV35" s="635"/>
      <c r="DW35" s="624">
        <v>0.8</v>
      </c>
      <c r="DX35" s="636"/>
      <c r="DY35" s="636"/>
      <c r="DZ35" s="636"/>
      <c r="EA35" s="636"/>
      <c r="EB35" s="636"/>
      <c r="EC35" s="648"/>
    </row>
    <row r="36" spans="2:133" ht="11.25" customHeight="1" x14ac:dyDescent="0.15">
      <c r="B36" s="618" t="s">
        <v>328</v>
      </c>
      <c r="C36" s="619"/>
      <c r="D36" s="619"/>
      <c r="E36" s="619"/>
      <c r="F36" s="619"/>
      <c r="G36" s="619"/>
      <c r="H36" s="619"/>
      <c r="I36" s="619"/>
      <c r="J36" s="619"/>
      <c r="K36" s="619"/>
      <c r="L36" s="619"/>
      <c r="M36" s="619"/>
      <c r="N36" s="619"/>
      <c r="O36" s="619"/>
      <c r="P36" s="619"/>
      <c r="Q36" s="620"/>
      <c r="R36" s="621">
        <v>1203966</v>
      </c>
      <c r="S36" s="622"/>
      <c r="T36" s="622"/>
      <c r="U36" s="622"/>
      <c r="V36" s="622"/>
      <c r="W36" s="622"/>
      <c r="X36" s="622"/>
      <c r="Y36" s="623"/>
      <c r="Z36" s="659">
        <v>3.5</v>
      </c>
      <c r="AA36" s="659"/>
      <c r="AB36" s="659"/>
      <c r="AC36" s="659"/>
      <c r="AD36" s="660" t="s">
        <v>235</v>
      </c>
      <c r="AE36" s="660"/>
      <c r="AF36" s="660"/>
      <c r="AG36" s="660"/>
      <c r="AH36" s="660"/>
      <c r="AI36" s="660"/>
      <c r="AJ36" s="660"/>
      <c r="AK36" s="660"/>
      <c r="AL36" s="624" t="s">
        <v>148</v>
      </c>
      <c r="AM36" s="625"/>
      <c r="AN36" s="625"/>
      <c r="AO36" s="661"/>
      <c r="AP36" s="222"/>
      <c r="AQ36" s="670" t="s">
        <v>329</v>
      </c>
      <c r="AR36" s="671"/>
      <c r="AS36" s="671"/>
      <c r="AT36" s="671"/>
      <c r="AU36" s="671"/>
      <c r="AV36" s="671"/>
      <c r="AW36" s="671"/>
      <c r="AX36" s="671"/>
      <c r="AY36" s="672"/>
      <c r="AZ36" s="676">
        <v>3632138</v>
      </c>
      <c r="BA36" s="677"/>
      <c r="BB36" s="677"/>
      <c r="BC36" s="677"/>
      <c r="BD36" s="677"/>
      <c r="BE36" s="677"/>
      <c r="BF36" s="678"/>
      <c r="BG36" s="679" t="s">
        <v>330</v>
      </c>
      <c r="BH36" s="680"/>
      <c r="BI36" s="680"/>
      <c r="BJ36" s="680"/>
      <c r="BK36" s="680"/>
      <c r="BL36" s="680"/>
      <c r="BM36" s="680"/>
      <c r="BN36" s="680"/>
      <c r="BO36" s="680"/>
      <c r="BP36" s="680"/>
      <c r="BQ36" s="680"/>
      <c r="BR36" s="680"/>
      <c r="BS36" s="680"/>
      <c r="BT36" s="680"/>
      <c r="BU36" s="681"/>
      <c r="BV36" s="676">
        <v>82063</v>
      </c>
      <c r="BW36" s="677"/>
      <c r="BX36" s="677"/>
      <c r="BY36" s="677"/>
      <c r="BZ36" s="677"/>
      <c r="CA36" s="677"/>
      <c r="CB36" s="678"/>
      <c r="CD36" s="618" t="s">
        <v>331</v>
      </c>
      <c r="CE36" s="619"/>
      <c r="CF36" s="619"/>
      <c r="CG36" s="619"/>
      <c r="CH36" s="619"/>
      <c r="CI36" s="619"/>
      <c r="CJ36" s="619"/>
      <c r="CK36" s="619"/>
      <c r="CL36" s="619"/>
      <c r="CM36" s="619"/>
      <c r="CN36" s="619"/>
      <c r="CO36" s="619"/>
      <c r="CP36" s="619"/>
      <c r="CQ36" s="620"/>
      <c r="CR36" s="621">
        <v>4734669</v>
      </c>
      <c r="CS36" s="622"/>
      <c r="CT36" s="622"/>
      <c r="CU36" s="622"/>
      <c r="CV36" s="622"/>
      <c r="CW36" s="622"/>
      <c r="CX36" s="622"/>
      <c r="CY36" s="623"/>
      <c r="CZ36" s="624">
        <v>14.1</v>
      </c>
      <c r="DA36" s="636"/>
      <c r="DB36" s="636"/>
      <c r="DC36" s="637"/>
      <c r="DD36" s="627">
        <v>2719903</v>
      </c>
      <c r="DE36" s="622"/>
      <c r="DF36" s="622"/>
      <c r="DG36" s="622"/>
      <c r="DH36" s="622"/>
      <c r="DI36" s="622"/>
      <c r="DJ36" s="622"/>
      <c r="DK36" s="623"/>
      <c r="DL36" s="627">
        <v>1621542</v>
      </c>
      <c r="DM36" s="622"/>
      <c r="DN36" s="622"/>
      <c r="DO36" s="622"/>
      <c r="DP36" s="622"/>
      <c r="DQ36" s="622"/>
      <c r="DR36" s="622"/>
      <c r="DS36" s="622"/>
      <c r="DT36" s="622"/>
      <c r="DU36" s="622"/>
      <c r="DV36" s="623"/>
      <c r="DW36" s="624">
        <v>9.6999999999999993</v>
      </c>
      <c r="DX36" s="636"/>
      <c r="DY36" s="636"/>
      <c r="DZ36" s="636"/>
      <c r="EA36" s="636"/>
      <c r="EB36" s="636"/>
      <c r="EC36" s="648"/>
    </row>
    <row r="37" spans="2:133" ht="11.25" customHeight="1" x14ac:dyDescent="0.15">
      <c r="B37" s="618" t="s">
        <v>332</v>
      </c>
      <c r="C37" s="619"/>
      <c r="D37" s="619"/>
      <c r="E37" s="619"/>
      <c r="F37" s="619"/>
      <c r="G37" s="619"/>
      <c r="H37" s="619"/>
      <c r="I37" s="619"/>
      <c r="J37" s="619"/>
      <c r="K37" s="619"/>
      <c r="L37" s="619"/>
      <c r="M37" s="619"/>
      <c r="N37" s="619"/>
      <c r="O37" s="619"/>
      <c r="P37" s="619"/>
      <c r="Q37" s="620"/>
      <c r="R37" s="621">
        <v>388718</v>
      </c>
      <c r="S37" s="622"/>
      <c r="T37" s="622"/>
      <c r="U37" s="622"/>
      <c r="V37" s="622"/>
      <c r="W37" s="622"/>
      <c r="X37" s="622"/>
      <c r="Y37" s="623"/>
      <c r="Z37" s="659">
        <v>1.1000000000000001</v>
      </c>
      <c r="AA37" s="659"/>
      <c r="AB37" s="659"/>
      <c r="AC37" s="659"/>
      <c r="AD37" s="660">
        <v>7351</v>
      </c>
      <c r="AE37" s="660"/>
      <c r="AF37" s="660"/>
      <c r="AG37" s="660"/>
      <c r="AH37" s="660"/>
      <c r="AI37" s="660"/>
      <c r="AJ37" s="660"/>
      <c r="AK37" s="660"/>
      <c r="AL37" s="624">
        <v>0</v>
      </c>
      <c r="AM37" s="625"/>
      <c r="AN37" s="625"/>
      <c r="AO37" s="661"/>
      <c r="AQ37" s="654" t="s">
        <v>333</v>
      </c>
      <c r="AR37" s="655"/>
      <c r="AS37" s="655"/>
      <c r="AT37" s="655"/>
      <c r="AU37" s="655"/>
      <c r="AV37" s="655"/>
      <c r="AW37" s="655"/>
      <c r="AX37" s="655"/>
      <c r="AY37" s="656"/>
      <c r="AZ37" s="621">
        <v>1201546</v>
      </c>
      <c r="BA37" s="622"/>
      <c r="BB37" s="622"/>
      <c r="BC37" s="622"/>
      <c r="BD37" s="634"/>
      <c r="BE37" s="634"/>
      <c r="BF37" s="657"/>
      <c r="BG37" s="618" t="s">
        <v>334</v>
      </c>
      <c r="BH37" s="619"/>
      <c r="BI37" s="619"/>
      <c r="BJ37" s="619"/>
      <c r="BK37" s="619"/>
      <c r="BL37" s="619"/>
      <c r="BM37" s="619"/>
      <c r="BN37" s="619"/>
      <c r="BO37" s="619"/>
      <c r="BP37" s="619"/>
      <c r="BQ37" s="619"/>
      <c r="BR37" s="619"/>
      <c r="BS37" s="619"/>
      <c r="BT37" s="619"/>
      <c r="BU37" s="620"/>
      <c r="BV37" s="621">
        <v>-10528</v>
      </c>
      <c r="BW37" s="622"/>
      <c r="BX37" s="622"/>
      <c r="BY37" s="622"/>
      <c r="BZ37" s="622"/>
      <c r="CA37" s="622"/>
      <c r="CB37" s="658"/>
      <c r="CD37" s="618" t="s">
        <v>335</v>
      </c>
      <c r="CE37" s="619"/>
      <c r="CF37" s="619"/>
      <c r="CG37" s="619"/>
      <c r="CH37" s="619"/>
      <c r="CI37" s="619"/>
      <c r="CJ37" s="619"/>
      <c r="CK37" s="619"/>
      <c r="CL37" s="619"/>
      <c r="CM37" s="619"/>
      <c r="CN37" s="619"/>
      <c r="CO37" s="619"/>
      <c r="CP37" s="619"/>
      <c r="CQ37" s="620"/>
      <c r="CR37" s="621">
        <v>38691</v>
      </c>
      <c r="CS37" s="634"/>
      <c r="CT37" s="634"/>
      <c r="CU37" s="634"/>
      <c r="CV37" s="634"/>
      <c r="CW37" s="634"/>
      <c r="CX37" s="634"/>
      <c r="CY37" s="635"/>
      <c r="CZ37" s="624">
        <v>0.1</v>
      </c>
      <c r="DA37" s="636"/>
      <c r="DB37" s="636"/>
      <c r="DC37" s="637"/>
      <c r="DD37" s="627">
        <v>38691</v>
      </c>
      <c r="DE37" s="634"/>
      <c r="DF37" s="634"/>
      <c r="DG37" s="634"/>
      <c r="DH37" s="634"/>
      <c r="DI37" s="634"/>
      <c r="DJ37" s="634"/>
      <c r="DK37" s="635"/>
      <c r="DL37" s="627">
        <v>36539</v>
      </c>
      <c r="DM37" s="634"/>
      <c r="DN37" s="634"/>
      <c r="DO37" s="634"/>
      <c r="DP37" s="634"/>
      <c r="DQ37" s="634"/>
      <c r="DR37" s="634"/>
      <c r="DS37" s="634"/>
      <c r="DT37" s="634"/>
      <c r="DU37" s="634"/>
      <c r="DV37" s="635"/>
      <c r="DW37" s="624">
        <v>0.2</v>
      </c>
      <c r="DX37" s="636"/>
      <c r="DY37" s="636"/>
      <c r="DZ37" s="636"/>
      <c r="EA37" s="636"/>
      <c r="EB37" s="636"/>
      <c r="EC37" s="648"/>
    </row>
    <row r="38" spans="2:133" ht="11.25" customHeight="1" x14ac:dyDescent="0.15">
      <c r="B38" s="618" t="s">
        <v>336</v>
      </c>
      <c r="C38" s="619"/>
      <c r="D38" s="619"/>
      <c r="E38" s="619"/>
      <c r="F38" s="619"/>
      <c r="G38" s="619"/>
      <c r="H38" s="619"/>
      <c r="I38" s="619"/>
      <c r="J38" s="619"/>
      <c r="K38" s="619"/>
      <c r="L38" s="619"/>
      <c r="M38" s="619"/>
      <c r="N38" s="619"/>
      <c r="O38" s="619"/>
      <c r="P38" s="619"/>
      <c r="Q38" s="620"/>
      <c r="R38" s="621">
        <v>3574100</v>
      </c>
      <c r="S38" s="622"/>
      <c r="T38" s="622"/>
      <c r="U38" s="622"/>
      <c r="V38" s="622"/>
      <c r="W38" s="622"/>
      <c r="X38" s="622"/>
      <c r="Y38" s="623"/>
      <c r="Z38" s="659">
        <v>10.3</v>
      </c>
      <c r="AA38" s="659"/>
      <c r="AB38" s="659"/>
      <c r="AC38" s="659"/>
      <c r="AD38" s="660" t="s">
        <v>148</v>
      </c>
      <c r="AE38" s="660"/>
      <c r="AF38" s="660"/>
      <c r="AG38" s="660"/>
      <c r="AH38" s="660"/>
      <c r="AI38" s="660"/>
      <c r="AJ38" s="660"/>
      <c r="AK38" s="660"/>
      <c r="AL38" s="624" t="s">
        <v>235</v>
      </c>
      <c r="AM38" s="625"/>
      <c r="AN38" s="625"/>
      <c r="AO38" s="661"/>
      <c r="AQ38" s="654" t="s">
        <v>337</v>
      </c>
      <c r="AR38" s="655"/>
      <c r="AS38" s="655"/>
      <c r="AT38" s="655"/>
      <c r="AU38" s="655"/>
      <c r="AV38" s="655"/>
      <c r="AW38" s="655"/>
      <c r="AX38" s="655"/>
      <c r="AY38" s="656"/>
      <c r="AZ38" s="621">
        <v>124070</v>
      </c>
      <c r="BA38" s="622"/>
      <c r="BB38" s="622"/>
      <c r="BC38" s="622"/>
      <c r="BD38" s="634"/>
      <c r="BE38" s="634"/>
      <c r="BF38" s="657"/>
      <c r="BG38" s="618" t="s">
        <v>338</v>
      </c>
      <c r="BH38" s="619"/>
      <c r="BI38" s="619"/>
      <c r="BJ38" s="619"/>
      <c r="BK38" s="619"/>
      <c r="BL38" s="619"/>
      <c r="BM38" s="619"/>
      <c r="BN38" s="619"/>
      <c r="BO38" s="619"/>
      <c r="BP38" s="619"/>
      <c r="BQ38" s="619"/>
      <c r="BR38" s="619"/>
      <c r="BS38" s="619"/>
      <c r="BT38" s="619"/>
      <c r="BU38" s="620"/>
      <c r="BV38" s="621">
        <v>7133</v>
      </c>
      <c r="BW38" s="622"/>
      <c r="BX38" s="622"/>
      <c r="BY38" s="622"/>
      <c r="BZ38" s="622"/>
      <c r="CA38" s="622"/>
      <c r="CB38" s="658"/>
      <c r="CD38" s="618" t="s">
        <v>339</v>
      </c>
      <c r="CE38" s="619"/>
      <c r="CF38" s="619"/>
      <c r="CG38" s="619"/>
      <c r="CH38" s="619"/>
      <c r="CI38" s="619"/>
      <c r="CJ38" s="619"/>
      <c r="CK38" s="619"/>
      <c r="CL38" s="619"/>
      <c r="CM38" s="619"/>
      <c r="CN38" s="619"/>
      <c r="CO38" s="619"/>
      <c r="CP38" s="619"/>
      <c r="CQ38" s="620"/>
      <c r="CR38" s="621">
        <v>2306522</v>
      </c>
      <c r="CS38" s="622"/>
      <c r="CT38" s="622"/>
      <c r="CU38" s="622"/>
      <c r="CV38" s="622"/>
      <c r="CW38" s="622"/>
      <c r="CX38" s="622"/>
      <c r="CY38" s="623"/>
      <c r="CZ38" s="624">
        <v>6.9</v>
      </c>
      <c r="DA38" s="636"/>
      <c r="DB38" s="636"/>
      <c r="DC38" s="637"/>
      <c r="DD38" s="627">
        <v>1856363</v>
      </c>
      <c r="DE38" s="622"/>
      <c r="DF38" s="622"/>
      <c r="DG38" s="622"/>
      <c r="DH38" s="622"/>
      <c r="DI38" s="622"/>
      <c r="DJ38" s="622"/>
      <c r="DK38" s="623"/>
      <c r="DL38" s="627">
        <v>1467542</v>
      </c>
      <c r="DM38" s="622"/>
      <c r="DN38" s="622"/>
      <c r="DO38" s="622"/>
      <c r="DP38" s="622"/>
      <c r="DQ38" s="622"/>
      <c r="DR38" s="622"/>
      <c r="DS38" s="622"/>
      <c r="DT38" s="622"/>
      <c r="DU38" s="622"/>
      <c r="DV38" s="623"/>
      <c r="DW38" s="624">
        <v>8.8000000000000007</v>
      </c>
      <c r="DX38" s="636"/>
      <c r="DY38" s="636"/>
      <c r="DZ38" s="636"/>
      <c r="EA38" s="636"/>
      <c r="EB38" s="636"/>
      <c r="EC38" s="648"/>
    </row>
    <row r="39" spans="2:133" ht="11.25" customHeight="1" x14ac:dyDescent="0.15">
      <c r="B39" s="618" t="s">
        <v>340</v>
      </c>
      <c r="C39" s="619"/>
      <c r="D39" s="619"/>
      <c r="E39" s="619"/>
      <c r="F39" s="619"/>
      <c r="G39" s="619"/>
      <c r="H39" s="619"/>
      <c r="I39" s="619"/>
      <c r="J39" s="619"/>
      <c r="K39" s="619"/>
      <c r="L39" s="619"/>
      <c r="M39" s="619"/>
      <c r="N39" s="619"/>
      <c r="O39" s="619"/>
      <c r="P39" s="619"/>
      <c r="Q39" s="620"/>
      <c r="R39" s="621" t="s">
        <v>235</v>
      </c>
      <c r="S39" s="622"/>
      <c r="T39" s="622"/>
      <c r="U39" s="622"/>
      <c r="V39" s="622"/>
      <c r="W39" s="622"/>
      <c r="X39" s="622"/>
      <c r="Y39" s="623"/>
      <c r="Z39" s="659" t="s">
        <v>148</v>
      </c>
      <c r="AA39" s="659"/>
      <c r="AB39" s="659"/>
      <c r="AC39" s="659"/>
      <c r="AD39" s="660" t="s">
        <v>235</v>
      </c>
      <c r="AE39" s="660"/>
      <c r="AF39" s="660"/>
      <c r="AG39" s="660"/>
      <c r="AH39" s="660"/>
      <c r="AI39" s="660"/>
      <c r="AJ39" s="660"/>
      <c r="AK39" s="660"/>
      <c r="AL39" s="624" t="s">
        <v>235</v>
      </c>
      <c r="AM39" s="625"/>
      <c r="AN39" s="625"/>
      <c r="AO39" s="661"/>
      <c r="AQ39" s="654" t="s">
        <v>341</v>
      </c>
      <c r="AR39" s="655"/>
      <c r="AS39" s="655"/>
      <c r="AT39" s="655"/>
      <c r="AU39" s="655"/>
      <c r="AV39" s="655"/>
      <c r="AW39" s="655"/>
      <c r="AX39" s="655"/>
      <c r="AY39" s="656"/>
      <c r="AZ39" s="621">
        <v>15907</v>
      </c>
      <c r="BA39" s="622"/>
      <c r="BB39" s="622"/>
      <c r="BC39" s="622"/>
      <c r="BD39" s="634"/>
      <c r="BE39" s="634"/>
      <c r="BF39" s="657"/>
      <c r="BG39" s="618" t="s">
        <v>342</v>
      </c>
      <c r="BH39" s="619"/>
      <c r="BI39" s="619"/>
      <c r="BJ39" s="619"/>
      <c r="BK39" s="619"/>
      <c r="BL39" s="619"/>
      <c r="BM39" s="619"/>
      <c r="BN39" s="619"/>
      <c r="BO39" s="619"/>
      <c r="BP39" s="619"/>
      <c r="BQ39" s="619"/>
      <c r="BR39" s="619"/>
      <c r="BS39" s="619"/>
      <c r="BT39" s="619"/>
      <c r="BU39" s="620"/>
      <c r="BV39" s="621">
        <v>10641</v>
      </c>
      <c r="BW39" s="622"/>
      <c r="BX39" s="622"/>
      <c r="BY39" s="622"/>
      <c r="BZ39" s="622"/>
      <c r="CA39" s="622"/>
      <c r="CB39" s="658"/>
      <c r="CD39" s="618" t="s">
        <v>343</v>
      </c>
      <c r="CE39" s="619"/>
      <c r="CF39" s="619"/>
      <c r="CG39" s="619"/>
      <c r="CH39" s="619"/>
      <c r="CI39" s="619"/>
      <c r="CJ39" s="619"/>
      <c r="CK39" s="619"/>
      <c r="CL39" s="619"/>
      <c r="CM39" s="619"/>
      <c r="CN39" s="619"/>
      <c r="CO39" s="619"/>
      <c r="CP39" s="619"/>
      <c r="CQ39" s="620"/>
      <c r="CR39" s="621">
        <v>1323469</v>
      </c>
      <c r="CS39" s="634"/>
      <c r="CT39" s="634"/>
      <c r="CU39" s="634"/>
      <c r="CV39" s="634"/>
      <c r="CW39" s="634"/>
      <c r="CX39" s="634"/>
      <c r="CY39" s="635"/>
      <c r="CZ39" s="624">
        <v>4</v>
      </c>
      <c r="DA39" s="636"/>
      <c r="DB39" s="636"/>
      <c r="DC39" s="637"/>
      <c r="DD39" s="627">
        <v>625492</v>
      </c>
      <c r="DE39" s="634"/>
      <c r="DF39" s="634"/>
      <c r="DG39" s="634"/>
      <c r="DH39" s="634"/>
      <c r="DI39" s="634"/>
      <c r="DJ39" s="634"/>
      <c r="DK39" s="635"/>
      <c r="DL39" s="627" t="s">
        <v>235</v>
      </c>
      <c r="DM39" s="634"/>
      <c r="DN39" s="634"/>
      <c r="DO39" s="634"/>
      <c r="DP39" s="634"/>
      <c r="DQ39" s="634"/>
      <c r="DR39" s="634"/>
      <c r="DS39" s="634"/>
      <c r="DT39" s="634"/>
      <c r="DU39" s="634"/>
      <c r="DV39" s="635"/>
      <c r="DW39" s="624" t="s">
        <v>148</v>
      </c>
      <c r="DX39" s="636"/>
      <c r="DY39" s="636"/>
      <c r="DZ39" s="636"/>
      <c r="EA39" s="636"/>
      <c r="EB39" s="636"/>
      <c r="EC39" s="648"/>
    </row>
    <row r="40" spans="2:133" ht="11.25" customHeight="1" x14ac:dyDescent="0.15">
      <c r="B40" s="618" t="s">
        <v>344</v>
      </c>
      <c r="C40" s="619"/>
      <c r="D40" s="619"/>
      <c r="E40" s="619"/>
      <c r="F40" s="619"/>
      <c r="G40" s="619"/>
      <c r="H40" s="619"/>
      <c r="I40" s="619"/>
      <c r="J40" s="619"/>
      <c r="K40" s="619"/>
      <c r="L40" s="619"/>
      <c r="M40" s="619"/>
      <c r="N40" s="619"/>
      <c r="O40" s="619"/>
      <c r="P40" s="619"/>
      <c r="Q40" s="620"/>
      <c r="R40" s="621">
        <v>154400</v>
      </c>
      <c r="S40" s="622"/>
      <c r="T40" s="622"/>
      <c r="U40" s="622"/>
      <c r="V40" s="622"/>
      <c r="W40" s="622"/>
      <c r="X40" s="622"/>
      <c r="Y40" s="623"/>
      <c r="Z40" s="659">
        <v>0.4</v>
      </c>
      <c r="AA40" s="659"/>
      <c r="AB40" s="659"/>
      <c r="AC40" s="659"/>
      <c r="AD40" s="660" t="s">
        <v>235</v>
      </c>
      <c r="AE40" s="660"/>
      <c r="AF40" s="660"/>
      <c r="AG40" s="660"/>
      <c r="AH40" s="660"/>
      <c r="AI40" s="660"/>
      <c r="AJ40" s="660"/>
      <c r="AK40" s="660"/>
      <c r="AL40" s="624" t="s">
        <v>235</v>
      </c>
      <c r="AM40" s="625"/>
      <c r="AN40" s="625"/>
      <c r="AO40" s="661"/>
      <c r="AQ40" s="654" t="s">
        <v>345</v>
      </c>
      <c r="AR40" s="655"/>
      <c r="AS40" s="655"/>
      <c r="AT40" s="655"/>
      <c r="AU40" s="655"/>
      <c r="AV40" s="655"/>
      <c r="AW40" s="655"/>
      <c r="AX40" s="655"/>
      <c r="AY40" s="656"/>
      <c r="AZ40" s="621">
        <v>4875</v>
      </c>
      <c r="BA40" s="622"/>
      <c r="BB40" s="622"/>
      <c r="BC40" s="622"/>
      <c r="BD40" s="634"/>
      <c r="BE40" s="634"/>
      <c r="BF40" s="657"/>
      <c r="BG40" s="662" t="s">
        <v>346</v>
      </c>
      <c r="BH40" s="663"/>
      <c r="BI40" s="663"/>
      <c r="BJ40" s="663"/>
      <c r="BK40" s="663"/>
      <c r="BL40" s="223"/>
      <c r="BM40" s="619" t="s">
        <v>347</v>
      </c>
      <c r="BN40" s="619"/>
      <c r="BO40" s="619"/>
      <c r="BP40" s="619"/>
      <c r="BQ40" s="619"/>
      <c r="BR40" s="619"/>
      <c r="BS40" s="619"/>
      <c r="BT40" s="619"/>
      <c r="BU40" s="620"/>
      <c r="BV40" s="621">
        <v>89</v>
      </c>
      <c r="BW40" s="622"/>
      <c r="BX40" s="622"/>
      <c r="BY40" s="622"/>
      <c r="BZ40" s="622"/>
      <c r="CA40" s="622"/>
      <c r="CB40" s="658"/>
      <c r="CD40" s="618" t="s">
        <v>348</v>
      </c>
      <c r="CE40" s="619"/>
      <c r="CF40" s="619"/>
      <c r="CG40" s="619"/>
      <c r="CH40" s="619"/>
      <c r="CI40" s="619"/>
      <c r="CJ40" s="619"/>
      <c r="CK40" s="619"/>
      <c r="CL40" s="619"/>
      <c r="CM40" s="619"/>
      <c r="CN40" s="619"/>
      <c r="CO40" s="619"/>
      <c r="CP40" s="619"/>
      <c r="CQ40" s="620"/>
      <c r="CR40" s="621">
        <v>114534</v>
      </c>
      <c r="CS40" s="622"/>
      <c r="CT40" s="622"/>
      <c r="CU40" s="622"/>
      <c r="CV40" s="622"/>
      <c r="CW40" s="622"/>
      <c r="CX40" s="622"/>
      <c r="CY40" s="623"/>
      <c r="CZ40" s="624">
        <v>0.3</v>
      </c>
      <c r="DA40" s="636"/>
      <c r="DB40" s="636"/>
      <c r="DC40" s="637"/>
      <c r="DD40" s="627">
        <v>98706</v>
      </c>
      <c r="DE40" s="622"/>
      <c r="DF40" s="622"/>
      <c r="DG40" s="622"/>
      <c r="DH40" s="622"/>
      <c r="DI40" s="622"/>
      <c r="DJ40" s="622"/>
      <c r="DK40" s="623"/>
      <c r="DL40" s="627" t="s">
        <v>148</v>
      </c>
      <c r="DM40" s="622"/>
      <c r="DN40" s="622"/>
      <c r="DO40" s="622"/>
      <c r="DP40" s="622"/>
      <c r="DQ40" s="622"/>
      <c r="DR40" s="622"/>
      <c r="DS40" s="622"/>
      <c r="DT40" s="622"/>
      <c r="DU40" s="622"/>
      <c r="DV40" s="623"/>
      <c r="DW40" s="624" t="s">
        <v>235</v>
      </c>
      <c r="DX40" s="636"/>
      <c r="DY40" s="636"/>
      <c r="DZ40" s="636"/>
      <c r="EA40" s="636"/>
      <c r="EB40" s="636"/>
      <c r="EC40" s="648"/>
    </row>
    <row r="41" spans="2:133" ht="11.25" customHeight="1" x14ac:dyDescent="0.15">
      <c r="B41" s="602" t="s">
        <v>349</v>
      </c>
      <c r="C41" s="603"/>
      <c r="D41" s="603"/>
      <c r="E41" s="603"/>
      <c r="F41" s="603"/>
      <c r="G41" s="603"/>
      <c r="H41" s="603"/>
      <c r="I41" s="603"/>
      <c r="J41" s="603"/>
      <c r="K41" s="603"/>
      <c r="L41" s="603"/>
      <c r="M41" s="603"/>
      <c r="N41" s="603"/>
      <c r="O41" s="603"/>
      <c r="P41" s="603"/>
      <c r="Q41" s="604"/>
      <c r="R41" s="605">
        <v>34702522</v>
      </c>
      <c r="S41" s="646"/>
      <c r="T41" s="646"/>
      <c r="U41" s="646"/>
      <c r="V41" s="646"/>
      <c r="W41" s="646"/>
      <c r="X41" s="646"/>
      <c r="Y41" s="649"/>
      <c r="Z41" s="650">
        <v>100</v>
      </c>
      <c r="AA41" s="650"/>
      <c r="AB41" s="650"/>
      <c r="AC41" s="650"/>
      <c r="AD41" s="651">
        <v>16560850</v>
      </c>
      <c r="AE41" s="651"/>
      <c r="AF41" s="651"/>
      <c r="AG41" s="651"/>
      <c r="AH41" s="651"/>
      <c r="AI41" s="651"/>
      <c r="AJ41" s="651"/>
      <c r="AK41" s="651"/>
      <c r="AL41" s="608">
        <v>100</v>
      </c>
      <c r="AM41" s="652"/>
      <c r="AN41" s="652"/>
      <c r="AO41" s="653"/>
      <c r="AQ41" s="654" t="s">
        <v>350</v>
      </c>
      <c r="AR41" s="655"/>
      <c r="AS41" s="655"/>
      <c r="AT41" s="655"/>
      <c r="AU41" s="655"/>
      <c r="AV41" s="655"/>
      <c r="AW41" s="655"/>
      <c r="AX41" s="655"/>
      <c r="AY41" s="656"/>
      <c r="AZ41" s="621">
        <v>614193</v>
      </c>
      <c r="BA41" s="622"/>
      <c r="BB41" s="622"/>
      <c r="BC41" s="622"/>
      <c r="BD41" s="634"/>
      <c r="BE41" s="634"/>
      <c r="BF41" s="657"/>
      <c r="BG41" s="662"/>
      <c r="BH41" s="663"/>
      <c r="BI41" s="663"/>
      <c r="BJ41" s="663"/>
      <c r="BK41" s="663"/>
      <c r="BL41" s="223"/>
      <c r="BM41" s="619" t="s">
        <v>351</v>
      </c>
      <c r="BN41" s="619"/>
      <c r="BO41" s="619"/>
      <c r="BP41" s="619"/>
      <c r="BQ41" s="619"/>
      <c r="BR41" s="619"/>
      <c r="BS41" s="619"/>
      <c r="BT41" s="619"/>
      <c r="BU41" s="620"/>
      <c r="BV41" s="621" t="s">
        <v>235</v>
      </c>
      <c r="BW41" s="622"/>
      <c r="BX41" s="622"/>
      <c r="BY41" s="622"/>
      <c r="BZ41" s="622"/>
      <c r="CA41" s="622"/>
      <c r="CB41" s="658"/>
      <c r="CD41" s="618" t="s">
        <v>352</v>
      </c>
      <c r="CE41" s="619"/>
      <c r="CF41" s="619"/>
      <c r="CG41" s="619"/>
      <c r="CH41" s="619"/>
      <c r="CI41" s="619"/>
      <c r="CJ41" s="619"/>
      <c r="CK41" s="619"/>
      <c r="CL41" s="619"/>
      <c r="CM41" s="619"/>
      <c r="CN41" s="619"/>
      <c r="CO41" s="619"/>
      <c r="CP41" s="619"/>
      <c r="CQ41" s="620"/>
      <c r="CR41" s="621" t="s">
        <v>235</v>
      </c>
      <c r="CS41" s="634"/>
      <c r="CT41" s="634"/>
      <c r="CU41" s="634"/>
      <c r="CV41" s="634"/>
      <c r="CW41" s="634"/>
      <c r="CX41" s="634"/>
      <c r="CY41" s="635"/>
      <c r="CZ41" s="624" t="s">
        <v>148</v>
      </c>
      <c r="DA41" s="636"/>
      <c r="DB41" s="636"/>
      <c r="DC41" s="637"/>
      <c r="DD41" s="627" t="s">
        <v>148</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353</v>
      </c>
      <c r="AR42" s="667"/>
      <c r="AS42" s="667"/>
      <c r="AT42" s="667"/>
      <c r="AU42" s="667"/>
      <c r="AV42" s="667"/>
      <c r="AW42" s="667"/>
      <c r="AX42" s="667"/>
      <c r="AY42" s="668"/>
      <c r="AZ42" s="605">
        <v>1671547</v>
      </c>
      <c r="BA42" s="646"/>
      <c r="BB42" s="646"/>
      <c r="BC42" s="646"/>
      <c r="BD42" s="606"/>
      <c r="BE42" s="606"/>
      <c r="BF42" s="669"/>
      <c r="BG42" s="664"/>
      <c r="BH42" s="665"/>
      <c r="BI42" s="665"/>
      <c r="BJ42" s="665"/>
      <c r="BK42" s="665"/>
      <c r="BL42" s="224"/>
      <c r="BM42" s="603" t="s">
        <v>354</v>
      </c>
      <c r="BN42" s="603"/>
      <c r="BO42" s="603"/>
      <c r="BP42" s="603"/>
      <c r="BQ42" s="603"/>
      <c r="BR42" s="603"/>
      <c r="BS42" s="603"/>
      <c r="BT42" s="603"/>
      <c r="BU42" s="604"/>
      <c r="BV42" s="605">
        <v>348</v>
      </c>
      <c r="BW42" s="646"/>
      <c r="BX42" s="646"/>
      <c r="BY42" s="646"/>
      <c r="BZ42" s="646"/>
      <c r="CA42" s="646"/>
      <c r="CB42" s="647"/>
      <c r="CD42" s="618" t="s">
        <v>355</v>
      </c>
      <c r="CE42" s="619"/>
      <c r="CF42" s="619"/>
      <c r="CG42" s="619"/>
      <c r="CH42" s="619"/>
      <c r="CI42" s="619"/>
      <c r="CJ42" s="619"/>
      <c r="CK42" s="619"/>
      <c r="CL42" s="619"/>
      <c r="CM42" s="619"/>
      <c r="CN42" s="619"/>
      <c r="CO42" s="619"/>
      <c r="CP42" s="619"/>
      <c r="CQ42" s="620"/>
      <c r="CR42" s="621">
        <v>5468886</v>
      </c>
      <c r="CS42" s="634"/>
      <c r="CT42" s="634"/>
      <c r="CU42" s="634"/>
      <c r="CV42" s="634"/>
      <c r="CW42" s="634"/>
      <c r="CX42" s="634"/>
      <c r="CY42" s="635"/>
      <c r="CZ42" s="624">
        <v>16.3</v>
      </c>
      <c r="DA42" s="636"/>
      <c r="DB42" s="636"/>
      <c r="DC42" s="637"/>
      <c r="DD42" s="627">
        <v>894563</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356</v>
      </c>
      <c r="CD43" s="618" t="s">
        <v>357</v>
      </c>
      <c r="CE43" s="619"/>
      <c r="CF43" s="619"/>
      <c r="CG43" s="619"/>
      <c r="CH43" s="619"/>
      <c r="CI43" s="619"/>
      <c r="CJ43" s="619"/>
      <c r="CK43" s="619"/>
      <c r="CL43" s="619"/>
      <c r="CM43" s="619"/>
      <c r="CN43" s="619"/>
      <c r="CO43" s="619"/>
      <c r="CP43" s="619"/>
      <c r="CQ43" s="620"/>
      <c r="CR43" s="621">
        <v>105116</v>
      </c>
      <c r="CS43" s="634"/>
      <c r="CT43" s="634"/>
      <c r="CU43" s="634"/>
      <c r="CV43" s="634"/>
      <c r="CW43" s="634"/>
      <c r="CX43" s="634"/>
      <c r="CY43" s="635"/>
      <c r="CZ43" s="624">
        <v>0.3</v>
      </c>
      <c r="DA43" s="636"/>
      <c r="DB43" s="636"/>
      <c r="DC43" s="637"/>
      <c r="DD43" s="627">
        <v>105116</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358</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305</v>
      </c>
      <c r="CE44" s="641"/>
      <c r="CF44" s="618" t="s">
        <v>359</v>
      </c>
      <c r="CG44" s="619"/>
      <c r="CH44" s="619"/>
      <c r="CI44" s="619"/>
      <c r="CJ44" s="619"/>
      <c r="CK44" s="619"/>
      <c r="CL44" s="619"/>
      <c r="CM44" s="619"/>
      <c r="CN44" s="619"/>
      <c r="CO44" s="619"/>
      <c r="CP44" s="619"/>
      <c r="CQ44" s="620"/>
      <c r="CR44" s="621">
        <v>5360233</v>
      </c>
      <c r="CS44" s="622"/>
      <c r="CT44" s="622"/>
      <c r="CU44" s="622"/>
      <c r="CV44" s="622"/>
      <c r="CW44" s="622"/>
      <c r="CX44" s="622"/>
      <c r="CY44" s="623"/>
      <c r="CZ44" s="624">
        <v>16</v>
      </c>
      <c r="DA44" s="625"/>
      <c r="DB44" s="625"/>
      <c r="DC44" s="626"/>
      <c r="DD44" s="627">
        <v>862875</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360</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361</v>
      </c>
      <c r="CG45" s="619"/>
      <c r="CH45" s="619"/>
      <c r="CI45" s="619"/>
      <c r="CJ45" s="619"/>
      <c r="CK45" s="619"/>
      <c r="CL45" s="619"/>
      <c r="CM45" s="619"/>
      <c r="CN45" s="619"/>
      <c r="CO45" s="619"/>
      <c r="CP45" s="619"/>
      <c r="CQ45" s="620"/>
      <c r="CR45" s="621">
        <v>1821834</v>
      </c>
      <c r="CS45" s="634"/>
      <c r="CT45" s="634"/>
      <c r="CU45" s="634"/>
      <c r="CV45" s="634"/>
      <c r="CW45" s="634"/>
      <c r="CX45" s="634"/>
      <c r="CY45" s="635"/>
      <c r="CZ45" s="624">
        <v>5.4</v>
      </c>
      <c r="DA45" s="636"/>
      <c r="DB45" s="636"/>
      <c r="DC45" s="637"/>
      <c r="DD45" s="627">
        <v>158901</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362</v>
      </c>
      <c r="CG46" s="619"/>
      <c r="CH46" s="619"/>
      <c r="CI46" s="619"/>
      <c r="CJ46" s="619"/>
      <c r="CK46" s="619"/>
      <c r="CL46" s="619"/>
      <c r="CM46" s="619"/>
      <c r="CN46" s="619"/>
      <c r="CO46" s="619"/>
      <c r="CP46" s="619"/>
      <c r="CQ46" s="620"/>
      <c r="CR46" s="621">
        <v>3394543</v>
      </c>
      <c r="CS46" s="622"/>
      <c r="CT46" s="622"/>
      <c r="CU46" s="622"/>
      <c r="CV46" s="622"/>
      <c r="CW46" s="622"/>
      <c r="CX46" s="622"/>
      <c r="CY46" s="623"/>
      <c r="CZ46" s="624">
        <v>10.1</v>
      </c>
      <c r="DA46" s="625"/>
      <c r="DB46" s="625"/>
      <c r="DC46" s="626"/>
      <c r="DD46" s="627">
        <v>687748</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363</v>
      </c>
      <c r="CG47" s="619"/>
      <c r="CH47" s="619"/>
      <c r="CI47" s="619"/>
      <c r="CJ47" s="619"/>
      <c r="CK47" s="619"/>
      <c r="CL47" s="619"/>
      <c r="CM47" s="619"/>
      <c r="CN47" s="619"/>
      <c r="CO47" s="619"/>
      <c r="CP47" s="619"/>
      <c r="CQ47" s="620"/>
      <c r="CR47" s="621">
        <v>108653</v>
      </c>
      <c r="CS47" s="634"/>
      <c r="CT47" s="634"/>
      <c r="CU47" s="634"/>
      <c r="CV47" s="634"/>
      <c r="CW47" s="634"/>
      <c r="CX47" s="634"/>
      <c r="CY47" s="635"/>
      <c r="CZ47" s="624">
        <v>0.3</v>
      </c>
      <c r="DA47" s="636"/>
      <c r="DB47" s="636"/>
      <c r="DC47" s="637"/>
      <c r="DD47" s="627">
        <v>31688</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364</v>
      </c>
      <c r="CG48" s="619"/>
      <c r="CH48" s="619"/>
      <c r="CI48" s="619"/>
      <c r="CJ48" s="619"/>
      <c r="CK48" s="619"/>
      <c r="CL48" s="619"/>
      <c r="CM48" s="619"/>
      <c r="CN48" s="619"/>
      <c r="CO48" s="619"/>
      <c r="CP48" s="619"/>
      <c r="CQ48" s="620"/>
      <c r="CR48" s="621" t="s">
        <v>148</v>
      </c>
      <c r="CS48" s="622"/>
      <c r="CT48" s="622"/>
      <c r="CU48" s="622"/>
      <c r="CV48" s="622"/>
      <c r="CW48" s="622"/>
      <c r="CX48" s="622"/>
      <c r="CY48" s="623"/>
      <c r="CZ48" s="624" t="s">
        <v>235</v>
      </c>
      <c r="DA48" s="625"/>
      <c r="DB48" s="625"/>
      <c r="DC48" s="626"/>
      <c r="DD48" s="627" t="s">
        <v>235</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365</v>
      </c>
      <c r="CE49" s="603"/>
      <c r="CF49" s="603"/>
      <c r="CG49" s="603"/>
      <c r="CH49" s="603"/>
      <c r="CI49" s="603"/>
      <c r="CJ49" s="603"/>
      <c r="CK49" s="603"/>
      <c r="CL49" s="603"/>
      <c r="CM49" s="603"/>
      <c r="CN49" s="603"/>
      <c r="CO49" s="603"/>
      <c r="CP49" s="603"/>
      <c r="CQ49" s="604"/>
      <c r="CR49" s="605">
        <v>33469529</v>
      </c>
      <c r="CS49" s="606"/>
      <c r="CT49" s="606"/>
      <c r="CU49" s="606"/>
      <c r="CV49" s="606"/>
      <c r="CW49" s="606"/>
      <c r="CX49" s="606"/>
      <c r="CY49" s="607"/>
      <c r="CZ49" s="608">
        <v>100</v>
      </c>
      <c r="DA49" s="609"/>
      <c r="DB49" s="609"/>
      <c r="DC49" s="610"/>
      <c r="DD49" s="611">
        <v>20000977</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P6Eq6+/XU8M5vb601hCwo7gJnv+ZkE3y46gqFtOG/uWajNtTScnDekOmq50RQUC7+HsXIIvqtQuI2mp+XTMFow==" saltValue="B+AUYygJz6SJ1FabvXCyt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366</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367</v>
      </c>
      <c r="DK2" s="1092"/>
      <c r="DL2" s="1092"/>
      <c r="DM2" s="1092"/>
      <c r="DN2" s="1092"/>
      <c r="DO2" s="1093"/>
      <c r="DP2" s="228"/>
      <c r="DQ2" s="1091" t="s">
        <v>368</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369</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370</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371</v>
      </c>
      <c r="B5" s="996"/>
      <c r="C5" s="996"/>
      <c r="D5" s="996"/>
      <c r="E5" s="996"/>
      <c r="F5" s="996"/>
      <c r="G5" s="996"/>
      <c r="H5" s="996"/>
      <c r="I5" s="996"/>
      <c r="J5" s="996"/>
      <c r="K5" s="996"/>
      <c r="L5" s="996"/>
      <c r="M5" s="996"/>
      <c r="N5" s="996"/>
      <c r="O5" s="996"/>
      <c r="P5" s="997"/>
      <c r="Q5" s="1001" t="s">
        <v>372</v>
      </c>
      <c r="R5" s="1002"/>
      <c r="S5" s="1002"/>
      <c r="T5" s="1002"/>
      <c r="U5" s="1003"/>
      <c r="V5" s="1001" t="s">
        <v>373</v>
      </c>
      <c r="W5" s="1002"/>
      <c r="X5" s="1002"/>
      <c r="Y5" s="1002"/>
      <c r="Z5" s="1003"/>
      <c r="AA5" s="1001" t="s">
        <v>374</v>
      </c>
      <c r="AB5" s="1002"/>
      <c r="AC5" s="1002"/>
      <c r="AD5" s="1002"/>
      <c r="AE5" s="1002"/>
      <c r="AF5" s="1094" t="s">
        <v>375</v>
      </c>
      <c r="AG5" s="1002"/>
      <c r="AH5" s="1002"/>
      <c r="AI5" s="1002"/>
      <c r="AJ5" s="1015"/>
      <c r="AK5" s="1002" t="s">
        <v>376</v>
      </c>
      <c r="AL5" s="1002"/>
      <c r="AM5" s="1002"/>
      <c r="AN5" s="1002"/>
      <c r="AO5" s="1003"/>
      <c r="AP5" s="1001" t="s">
        <v>377</v>
      </c>
      <c r="AQ5" s="1002"/>
      <c r="AR5" s="1002"/>
      <c r="AS5" s="1002"/>
      <c r="AT5" s="1003"/>
      <c r="AU5" s="1001" t="s">
        <v>378</v>
      </c>
      <c r="AV5" s="1002"/>
      <c r="AW5" s="1002"/>
      <c r="AX5" s="1002"/>
      <c r="AY5" s="1015"/>
      <c r="AZ5" s="232"/>
      <c r="BA5" s="232"/>
      <c r="BB5" s="232"/>
      <c r="BC5" s="232"/>
      <c r="BD5" s="232"/>
      <c r="BE5" s="233"/>
      <c r="BF5" s="233"/>
      <c r="BG5" s="233"/>
      <c r="BH5" s="233"/>
      <c r="BI5" s="233"/>
      <c r="BJ5" s="233"/>
      <c r="BK5" s="233"/>
      <c r="BL5" s="233"/>
      <c r="BM5" s="233"/>
      <c r="BN5" s="233"/>
      <c r="BO5" s="233"/>
      <c r="BP5" s="233"/>
      <c r="BQ5" s="995" t="s">
        <v>379</v>
      </c>
      <c r="BR5" s="996"/>
      <c r="BS5" s="996"/>
      <c r="BT5" s="996"/>
      <c r="BU5" s="996"/>
      <c r="BV5" s="996"/>
      <c r="BW5" s="996"/>
      <c r="BX5" s="996"/>
      <c r="BY5" s="996"/>
      <c r="BZ5" s="996"/>
      <c r="CA5" s="996"/>
      <c r="CB5" s="996"/>
      <c r="CC5" s="996"/>
      <c r="CD5" s="996"/>
      <c r="CE5" s="996"/>
      <c r="CF5" s="996"/>
      <c r="CG5" s="997"/>
      <c r="CH5" s="1001" t="s">
        <v>380</v>
      </c>
      <c r="CI5" s="1002"/>
      <c r="CJ5" s="1002"/>
      <c r="CK5" s="1002"/>
      <c r="CL5" s="1003"/>
      <c r="CM5" s="1001" t="s">
        <v>381</v>
      </c>
      <c r="CN5" s="1002"/>
      <c r="CO5" s="1002"/>
      <c r="CP5" s="1002"/>
      <c r="CQ5" s="1003"/>
      <c r="CR5" s="1001" t="s">
        <v>382</v>
      </c>
      <c r="CS5" s="1002"/>
      <c r="CT5" s="1002"/>
      <c r="CU5" s="1002"/>
      <c r="CV5" s="1003"/>
      <c r="CW5" s="1001" t="s">
        <v>383</v>
      </c>
      <c r="CX5" s="1002"/>
      <c r="CY5" s="1002"/>
      <c r="CZ5" s="1002"/>
      <c r="DA5" s="1003"/>
      <c r="DB5" s="1001" t="s">
        <v>384</v>
      </c>
      <c r="DC5" s="1002"/>
      <c r="DD5" s="1002"/>
      <c r="DE5" s="1002"/>
      <c r="DF5" s="1003"/>
      <c r="DG5" s="1084" t="s">
        <v>385</v>
      </c>
      <c r="DH5" s="1085"/>
      <c r="DI5" s="1085"/>
      <c r="DJ5" s="1085"/>
      <c r="DK5" s="1086"/>
      <c r="DL5" s="1084" t="s">
        <v>386</v>
      </c>
      <c r="DM5" s="1085"/>
      <c r="DN5" s="1085"/>
      <c r="DO5" s="1085"/>
      <c r="DP5" s="1086"/>
      <c r="DQ5" s="1001" t="s">
        <v>387</v>
      </c>
      <c r="DR5" s="1002"/>
      <c r="DS5" s="1002"/>
      <c r="DT5" s="1002"/>
      <c r="DU5" s="1003"/>
      <c r="DV5" s="1001" t="s">
        <v>378</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388</v>
      </c>
      <c r="C7" s="1048"/>
      <c r="D7" s="1048"/>
      <c r="E7" s="1048"/>
      <c r="F7" s="1048"/>
      <c r="G7" s="1048"/>
      <c r="H7" s="1048"/>
      <c r="I7" s="1048"/>
      <c r="J7" s="1048"/>
      <c r="K7" s="1048"/>
      <c r="L7" s="1048"/>
      <c r="M7" s="1048"/>
      <c r="N7" s="1048"/>
      <c r="O7" s="1048"/>
      <c r="P7" s="1049"/>
      <c r="Q7" s="1102">
        <v>34692</v>
      </c>
      <c r="R7" s="1103"/>
      <c r="S7" s="1103"/>
      <c r="T7" s="1103"/>
      <c r="U7" s="1103"/>
      <c r="V7" s="1103">
        <v>33459</v>
      </c>
      <c r="W7" s="1103"/>
      <c r="X7" s="1103"/>
      <c r="Y7" s="1103"/>
      <c r="Z7" s="1103"/>
      <c r="AA7" s="1103">
        <v>1233</v>
      </c>
      <c r="AB7" s="1103"/>
      <c r="AC7" s="1103"/>
      <c r="AD7" s="1103"/>
      <c r="AE7" s="1104"/>
      <c r="AF7" s="1105">
        <v>842</v>
      </c>
      <c r="AG7" s="1106"/>
      <c r="AH7" s="1106"/>
      <c r="AI7" s="1106"/>
      <c r="AJ7" s="1107"/>
      <c r="AK7" s="1108">
        <v>5</v>
      </c>
      <c r="AL7" s="1109"/>
      <c r="AM7" s="1109"/>
      <c r="AN7" s="1109"/>
      <c r="AO7" s="1109"/>
      <c r="AP7" s="1109">
        <v>37084</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590</v>
      </c>
      <c r="BT7" s="1100"/>
      <c r="BU7" s="1100"/>
      <c r="BV7" s="1100"/>
      <c r="BW7" s="1100"/>
      <c r="BX7" s="1100"/>
      <c r="BY7" s="1100"/>
      <c r="BZ7" s="1100"/>
      <c r="CA7" s="1100"/>
      <c r="CB7" s="1100"/>
      <c r="CC7" s="1100"/>
      <c r="CD7" s="1100"/>
      <c r="CE7" s="1100"/>
      <c r="CF7" s="1100"/>
      <c r="CG7" s="1112"/>
      <c r="CH7" s="1096">
        <v>1</v>
      </c>
      <c r="CI7" s="1097"/>
      <c r="CJ7" s="1097"/>
      <c r="CK7" s="1097"/>
      <c r="CL7" s="1098"/>
      <c r="CM7" s="1096">
        <v>19</v>
      </c>
      <c r="CN7" s="1097"/>
      <c r="CO7" s="1097"/>
      <c r="CP7" s="1097"/>
      <c r="CQ7" s="1098"/>
      <c r="CR7" s="1096">
        <v>90</v>
      </c>
      <c r="CS7" s="1097"/>
      <c r="CT7" s="1097"/>
      <c r="CU7" s="1097"/>
      <c r="CV7" s="1098"/>
      <c r="CW7" s="1096" t="s">
        <v>589</v>
      </c>
      <c r="CX7" s="1097"/>
      <c r="CY7" s="1097"/>
      <c r="CZ7" s="1097"/>
      <c r="DA7" s="1098"/>
      <c r="DB7" s="1096" t="s">
        <v>589</v>
      </c>
      <c r="DC7" s="1097"/>
      <c r="DD7" s="1097"/>
      <c r="DE7" s="1097"/>
      <c r="DF7" s="1098"/>
      <c r="DG7" s="1096" t="s">
        <v>589</v>
      </c>
      <c r="DH7" s="1097"/>
      <c r="DI7" s="1097"/>
      <c r="DJ7" s="1097"/>
      <c r="DK7" s="1098"/>
      <c r="DL7" s="1096" t="s">
        <v>589</v>
      </c>
      <c r="DM7" s="1097"/>
      <c r="DN7" s="1097"/>
      <c r="DO7" s="1097"/>
      <c r="DP7" s="1098"/>
      <c r="DQ7" s="1096" t="s">
        <v>589</v>
      </c>
      <c r="DR7" s="1097"/>
      <c r="DS7" s="1097"/>
      <c r="DT7" s="1097"/>
      <c r="DU7" s="1098"/>
      <c r="DV7" s="1099"/>
      <c r="DW7" s="1100"/>
      <c r="DX7" s="1100"/>
      <c r="DY7" s="1100"/>
      <c r="DZ7" s="1101"/>
      <c r="EA7" s="234"/>
    </row>
    <row r="8" spans="1:131" s="235" customFormat="1" ht="26.25" customHeight="1" x14ac:dyDescent="0.15">
      <c r="A8" s="238">
        <v>2</v>
      </c>
      <c r="B8" s="1030" t="s">
        <v>389</v>
      </c>
      <c r="C8" s="1031"/>
      <c r="D8" s="1031"/>
      <c r="E8" s="1031"/>
      <c r="F8" s="1031"/>
      <c r="G8" s="1031"/>
      <c r="H8" s="1031"/>
      <c r="I8" s="1031"/>
      <c r="J8" s="1031"/>
      <c r="K8" s="1031"/>
      <c r="L8" s="1031"/>
      <c r="M8" s="1031"/>
      <c r="N8" s="1031"/>
      <c r="O8" s="1031"/>
      <c r="P8" s="1032"/>
      <c r="Q8" s="1038">
        <v>60</v>
      </c>
      <c r="R8" s="1039"/>
      <c r="S8" s="1039"/>
      <c r="T8" s="1039"/>
      <c r="U8" s="1039"/>
      <c r="V8" s="1039">
        <v>60</v>
      </c>
      <c r="W8" s="1039"/>
      <c r="X8" s="1039"/>
      <c r="Y8" s="1039"/>
      <c r="Z8" s="1039"/>
      <c r="AA8" s="1039" t="s">
        <v>589</v>
      </c>
      <c r="AB8" s="1039"/>
      <c r="AC8" s="1039"/>
      <c r="AD8" s="1039"/>
      <c r="AE8" s="1040"/>
      <c r="AF8" s="1035" t="s">
        <v>148</v>
      </c>
      <c r="AG8" s="1036"/>
      <c r="AH8" s="1036"/>
      <c r="AI8" s="1036"/>
      <c r="AJ8" s="1037"/>
      <c r="AK8" s="1080">
        <v>31</v>
      </c>
      <c r="AL8" s="1081"/>
      <c r="AM8" s="1081"/>
      <c r="AN8" s="1081"/>
      <c r="AO8" s="1081"/>
      <c r="AP8" s="1081">
        <v>4</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591</v>
      </c>
      <c r="BT8" s="993"/>
      <c r="BU8" s="993"/>
      <c r="BV8" s="993"/>
      <c r="BW8" s="993"/>
      <c r="BX8" s="993"/>
      <c r="BY8" s="993"/>
      <c r="BZ8" s="993"/>
      <c r="CA8" s="993"/>
      <c r="CB8" s="993"/>
      <c r="CC8" s="993"/>
      <c r="CD8" s="993"/>
      <c r="CE8" s="993"/>
      <c r="CF8" s="993"/>
      <c r="CG8" s="1014"/>
      <c r="CH8" s="989">
        <v>3</v>
      </c>
      <c r="CI8" s="990"/>
      <c r="CJ8" s="990"/>
      <c r="CK8" s="990"/>
      <c r="CL8" s="991"/>
      <c r="CM8" s="989">
        <v>2</v>
      </c>
      <c r="CN8" s="990"/>
      <c r="CO8" s="990"/>
      <c r="CP8" s="990"/>
      <c r="CQ8" s="991"/>
      <c r="CR8" s="989">
        <v>2</v>
      </c>
      <c r="CS8" s="990"/>
      <c r="CT8" s="990"/>
      <c r="CU8" s="990"/>
      <c r="CV8" s="991"/>
      <c r="CW8" s="989">
        <v>7</v>
      </c>
      <c r="CX8" s="990"/>
      <c r="CY8" s="990"/>
      <c r="CZ8" s="990"/>
      <c r="DA8" s="991"/>
      <c r="DB8" s="989" t="s">
        <v>589</v>
      </c>
      <c r="DC8" s="990"/>
      <c r="DD8" s="990"/>
      <c r="DE8" s="990"/>
      <c r="DF8" s="991"/>
      <c r="DG8" s="989" t="s">
        <v>589</v>
      </c>
      <c r="DH8" s="990"/>
      <c r="DI8" s="990"/>
      <c r="DJ8" s="990"/>
      <c r="DK8" s="991"/>
      <c r="DL8" s="989" t="s">
        <v>589</v>
      </c>
      <c r="DM8" s="990"/>
      <c r="DN8" s="990"/>
      <c r="DO8" s="990"/>
      <c r="DP8" s="991"/>
      <c r="DQ8" s="989" t="s">
        <v>589</v>
      </c>
      <c r="DR8" s="990"/>
      <c r="DS8" s="990"/>
      <c r="DT8" s="990"/>
      <c r="DU8" s="991"/>
      <c r="DV8" s="992"/>
      <c r="DW8" s="993"/>
      <c r="DX8" s="993"/>
      <c r="DY8" s="993"/>
      <c r="DZ8" s="994"/>
      <c r="EA8" s="234"/>
    </row>
    <row r="9" spans="1:131" s="235" customFormat="1" ht="26.25" customHeight="1" x14ac:dyDescent="0.15">
      <c r="A9" s="238">
        <v>3</v>
      </c>
      <c r="B9" s="1030" t="s">
        <v>390</v>
      </c>
      <c r="C9" s="1031"/>
      <c r="D9" s="1031"/>
      <c r="E9" s="1031"/>
      <c r="F9" s="1031"/>
      <c r="G9" s="1031"/>
      <c r="H9" s="1031"/>
      <c r="I9" s="1031"/>
      <c r="J9" s="1031"/>
      <c r="K9" s="1031"/>
      <c r="L9" s="1031"/>
      <c r="M9" s="1031"/>
      <c r="N9" s="1031"/>
      <c r="O9" s="1031"/>
      <c r="P9" s="1032"/>
      <c r="Q9" s="1038">
        <v>29</v>
      </c>
      <c r="R9" s="1039"/>
      <c r="S9" s="1039"/>
      <c r="T9" s="1039"/>
      <c r="U9" s="1039"/>
      <c r="V9" s="1039">
        <v>29</v>
      </c>
      <c r="W9" s="1039"/>
      <c r="X9" s="1039"/>
      <c r="Y9" s="1039"/>
      <c r="Z9" s="1039"/>
      <c r="AA9" s="1039" t="s">
        <v>589</v>
      </c>
      <c r="AB9" s="1039"/>
      <c r="AC9" s="1039"/>
      <c r="AD9" s="1039"/>
      <c r="AE9" s="1040"/>
      <c r="AF9" s="1035" t="s">
        <v>148</v>
      </c>
      <c r="AG9" s="1036"/>
      <c r="AH9" s="1036"/>
      <c r="AI9" s="1036"/>
      <c r="AJ9" s="1037"/>
      <c r="AK9" s="1080" t="s">
        <v>589</v>
      </c>
      <c r="AL9" s="1081"/>
      <c r="AM9" s="1081"/>
      <c r="AN9" s="1081"/>
      <c r="AO9" s="1081"/>
      <c r="AP9" s="1081" t="s">
        <v>589</v>
      </c>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t="s">
        <v>592</v>
      </c>
      <c r="BT9" s="993"/>
      <c r="BU9" s="993"/>
      <c r="BV9" s="993"/>
      <c r="BW9" s="993"/>
      <c r="BX9" s="993"/>
      <c r="BY9" s="993"/>
      <c r="BZ9" s="993"/>
      <c r="CA9" s="993"/>
      <c r="CB9" s="993"/>
      <c r="CC9" s="993"/>
      <c r="CD9" s="993"/>
      <c r="CE9" s="993"/>
      <c r="CF9" s="993"/>
      <c r="CG9" s="1014"/>
      <c r="CH9" s="989">
        <v>23</v>
      </c>
      <c r="CI9" s="990"/>
      <c r="CJ9" s="990"/>
      <c r="CK9" s="990"/>
      <c r="CL9" s="991"/>
      <c r="CM9" s="989">
        <v>250</v>
      </c>
      <c r="CN9" s="990"/>
      <c r="CO9" s="990"/>
      <c r="CP9" s="990"/>
      <c r="CQ9" s="991"/>
      <c r="CR9" s="989">
        <v>2</v>
      </c>
      <c r="CS9" s="990"/>
      <c r="CT9" s="990"/>
      <c r="CU9" s="990"/>
      <c r="CV9" s="991"/>
      <c r="CW9" s="989">
        <v>403</v>
      </c>
      <c r="CX9" s="990"/>
      <c r="CY9" s="990"/>
      <c r="CZ9" s="990"/>
      <c r="DA9" s="991"/>
      <c r="DB9" s="989" t="s">
        <v>589</v>
      </c>
      <c r="DC9" s="990"/>
      <c r="DD9" s="990"/>
      <c r="DE9" s="990"/>
      <c r="DF9" s="991"/>
      <c r="DG9" s="989" t="s">
        <v>589</v>
      </c>
      <c r="DH9" s="990"/>
      <c r="DI9" s="990"/>
      <c r="DJ9" s="990"/>
      <c r="DK9" s="991"/>
      <c r="DL9" s="989" t="s">
        <v>589</v>
      </c>
      <c r="DM9" s="990"/>
      <c r="DN9" s="990"/>
      <c r="DO9" s="990"/>
      <c r="DP9" s="991"/>
      <c r="DQ9" s="989" t="s">
        <v>589</v>
      </c>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t="s">
        <v>594</v>
      </c>
      <c r="BS10" s="992" t="s">
        <v>593</v>
      </c>
      <c r="BT10" s="993"/>
      <c r="BU10" s="993"/>
      <c r="BV10" s="993"/>
      <c r="BW10" s="993"/>
      <c r="BX10" s="993"/>
      <c r="BY10" s="993"/>
      <c r="BZ10" s="993"/>
      <c r="CA10" s="993"/>
      <c r="CB10" s="993"/>
      <c r="CC10" s="993"/>
      <c r="CD10" s="993"/>
      <c r="CE10" s="993"/>
      <c r="CF10" s="993"/>
      <c r="CG10" s="1014"/>
      <c r="CH10" s="989">
        <v>305</v>
      </c>
      <c r="CI10" s="990"/>
      <c r="CJ10" s="990"/>
      <c r="CK10" s="990"/>
      <c r="CL10" s="991"/>
      <c r="CM10" s="989">
        <v>30870</v>
      </c>
      <c r="CN10" s="990"/>
      <c r="CO10" s="990"/>
      <c r="CP10" s="990"/>
      <c r="CQ10" s="991"/>
      <c r="CR10" s="989">
        <v>0</v>
      </c>
      <c r="CS10" s="990"/>
      <c r="CT10" s="990"/>
      <c r="CU10" s="990"/>
      <c r="CV10" s="991"/>
      <c r="CW10" s="989" t="s">
        <v>589</v>
      </c>
      <c r="CX10" s="990"/>
      <c r="CY10" s="990"/>
      <c r="CZ10" s="990"/>
      <c r="DA10" s="991"/>
      <c r="DB10" s="989">
        <v>176</v>
      </c>
      <c r="DC10" s="990"/>
      <c r="DD10" s="990"/>
      <c r="DE10" s="990"/>
      <c r="DF10" s="991"/>
      <c r="DG10" s="989" t="s">
        <v>589</v>
      </c>
      <c r="DH10" s="990"/>
      <c r="DI10" s="990"/>
      <c r="DJ10" s="990"/>
      <c r="DK10" s="991"/>
      <c r="DL10" s="989">
        <v>86</v>
      </c>
      <c r="DM10" s="990"/>
      <c r="DN10" s="990"/>
      <c r="DO10" s="990"/>
      <c r="DP10" s="991"/>
      <c r="DQ10" s="989">
        <v>9</v>
      </c>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391</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392</v>
      </c>
      <c r="B23" s="937" t="s">
        <v>393</v>
      </c>
      <c r="C23" s="938"/>
      <c r="D23" s="938"/>
      <c r="E23" s="938"/>
      <c r="F23" s="938"/>
      <c r="G23" s="938"/>
      <c r="H23" s="938"/>
      <c r="I23" s="938"/>
      <c r="J23" s="938"/>
      <c r="K23" s="938"/>
      <c r="L23" s="938"/>
      <c r="M23" s="938"/>
      <c r="N23" s="938"/>
      <c r="O23" s="938"/>
      <c r="P23" s="948"/>
      <c r="Q23" s="1067">
        <v>34781</v>
      </c>
      <c r="R23" s="1061"/>
      <c r="S23" s="1061"/>
      <c r="T23" s="1061"/>
      <c r="U23" s="1061"/>
      <c r="V23" s="1061">
        <v>33548</v>
      </c>
      <c r="W23" s="1061"/>
      <c r="X23" s="1061"/>
      <c r="Y23" s="1061"/>
      <c r="Z23" s="1061"/>
      <c r="AA23" s="1061"/>
      <c r="AB23" s="1061"/>
      <c r="AC23" s="1061"/>
      <c r="AD23" s="1061"/>
      <c r="AE23" s="1068"/>
      <c r="AF23" s="1069">
        <v>842</v>
      </c>
      <c r="AG23" s="1061"/>
      <c r="AH23" s="1061"/>
      <c r="AI23" s="1061"/>
      <c r="AJ23" s="1070"/>
      <c r="AK23" s="1071"/>
      <c r="AL23" s="1072"/>
      <c r="AM23" s="1072"/>
      <c r="AN23" s="1072"/>
      <c r="AO23" s="1072"/>
      <c r="AP23" s="1061">
        <v>37088</v>
      </c>
      <c r="AQ23" s="1061"/>
      <c r="AR23" s="1061"/>
      <c r="AS23" s="1061"/>
      <c r="AT23" s="1061"/>
      <c r="AU23" s="1062"/>
      <c r="AV23" s="1062"/>
      <c r="AW23" s="1062"/>
      <c r="AX23" s="1062"/>
      <c r="AY23" s="1063"/>
      <c r="AZ23" s="1064" t="s">
        <v>148</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394</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395</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371</v>
      </c>
      <c r="B26" s="996"/>
      <c r="C26" s="996"/>
      <c r="D26" s="996"/>
      <c r="E26" s="996"/>
      <c r="F26" s="996"/>
      <c r="G26" s="996"/>
      <c r="H26" s="996"/>
      <c r="I26" s="996"/>
      <c r="J26" s="996"/>
      <c r="K26" s="996"/>
      <c r="L26" s="996"/>
      <c r="M26" s="996"/>
      <c r="N26" s="996"/>
      <c r="O26" s="996"/>
      <c r="P26" s="997"/>
      <c r="Q26" s="1001" t="s">
        <v>396</v>
      </c>
      <c r="R26" s="1002"/>
      <c r="S26" s="1002"/>
      <c r="T26" s="1002"/>
      <c r="U26" s="1003"/>
      <c r="V26" s="1001" t="s">
        <v>397</v>
      </c>
      <c r="W26" s="1002"/>
      <c r="X26" s="1002"/>
      <c r="Y26" s="1002"/>
      <c r="Z26" s="1003"/>
      <c r="AA26" s="1001" t="s">
        <v>398</v>
      </c>
      <c r="AB26" s="1002"/>
      <c r="AC26" s="1002"/>
      <c r="AD26" s="1002"/>
      <c r="AE26" s="1002"/>
      <c r="AF26" s="1055" t="s">
        <v>399</v>
      </c>
      <c r="AG26" s="1008"/>
      <c r="AH26" s="1008"/>
      <c r="AI26" s="1008"/>
      <c r="AJ26" s="1056"/>
      <c r="AK26" s="1002" t="s">
        <v>400</v>
      </c>
      <c r="AL26" s="1002"/>
      <c r="AM26" s="1002"/>
      <c r="AN26" s="1002"/>
      <c r="AO26" s="1003"/>
      <c r="AP26" s="1001" t="s">
        <v>401</v>
      </c>
      <c r="AQ26" s="1002"/>
      <c r="AR26" s="1002"/>
      <c r="AS26" s="1002"/>
      <c r="AT26" s="1003"/>
      <c r="AU26" s="1001" t="s">
        <v>402</v>
      </c>
      <c r="AV26" s="1002"/>
      <c r="AW26" s="1002"/>
      <c r="AX26" s="1002"/>
      <c r="AY26" s="1003"/>
      <c r="AZ26" s="1001" t="s">
        <v>403</v>
      </c>
      <c r="BA26" s="1002"/>
      <c r="BB26" s="1002"/>
      <c r="BC26" s="1002"/>
      <c r="BD26" s="1003"/>
      <c r="BE26" s="1001" t="s">
        <v>378</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404</v>
      </c>
      <c r="C28" s="1048"/>
      <c r="D28" s="1048"/>
      <c r="E28" s="1048"/>
      <c r="F28" s="1048"/>
      <c r="G28" s="1048"/>
      <c r="H28" s="1048"/>
      <c r="I28" s="1048"/>
      <c r="J28" s="1048"/>
      <c r="K28" s="1048"/>
      <c r="L28" s="1048"/>
      <c r="M28" s="1048"/>
      <c r="N28" s="1048"/>
      <c r="O28" s="1048"/>
      <c r="P28" s="1049"/>
      <c r="Q28" s="1050">
        <v>5269</v>
      </c>
      <c r="R28" s="1051"/>
      <c r="S28" s="1051"/>
      <c r="T28" s="1051"/>
      <c r="U28" s="1051"/>
      <c r="V28" s="1051">
        <v>5187</v>
      </c>
      <c r="W28" s="1051"/>
      <c r="X28" s="1051"/>
      <c r="Y28" s="1051"/>
      <c r="Z28" s="1051"/>
      <c r="AA28" s="1051">
        <v>82</v>
      </c>
      <c r="AB28" s="1051"/>
      <c r="AC28" s="1051"/>
      <c r="AD28" s="1051"/>
      <c r="AE28" s="1052"/>
      <c r="AF28" s="1053">
        <v>82</v>
      </c>
      <c r="AG28" s="1051"/>
      <c r="AH28" s="1051"/>
      <c r="AI28" s="1051"/>
      <c r="AJ28" s="1054"/>
      <c r="AK28" s="1042">
        <v>420</v>
      </c>
      <c r="AL28" s="1043"/>
      <c r="AM28" s="1043"/>
      <c r="AN28" s="1043"/>
      <c r="AO28" s="1043"/>
      <c r="AP28" s="1043" t="s">
        <v>589</v>
      </c>
      <c r="AQ28" s="1043"/>
      <c r="AR28" s="1043"/>
      <c r="AS28" s="1043"/>
      <c r="AT28" s="1043"/>
      <c r="AU28" s="1043" t="s">
        <v>589</v>
      </c>
      <c r="AV28" s="1043"/>
      <c r="AW28" s="1043"/>
      <c r="AX28" s="1043"/>
      <c r="AY28" s="1043"/>
      <c r="AZ28" s="1044"/>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405</v>
      </c>
      <c r="C29" s="1031"/>
      <c r="D29" s="1031"/>
      <c r="E29" s="1031"/>
      <c r="F29" s="1031"/>
      <c r="G29" s="1031"/>
      <c r="H29" s="1031"/>
      <c r="I29" s="1031"/>
      <c r="J29" s="1031"/>
      <c r="K29" s="1031"/>
      <c r="L29" s="1031"/>
      <c r="M29" s="1031"/>
      <c r="N29" s="1031"/>
      <c r="O29" s="1031"/>
      <c r="P29" s="1032"/>
      <c r="Q29" s="1038">
        <v>372</v>
      </c>
      <c r="R29" s="1039"/>
      <c r="S29" s="1039"/>
      <c r="T29" s="1039"/>
      <c r="U29" s="1039"/>
      <c r="V29" s="1039">
        <v>372</v>
      </c>
      <c r="W29" s="1039"/>
      <c r="X29" s="1039"/>
      <c r="Y29" s="1039"/>
      <c r="Z29" s="1039"/>
      <c r="AA29" s="1039" t="s">
        <v>589</v>
      </c>
      <c r="AB29" s="1039"/>
      <c r="AC29" s="1039"/>
      <c r="AD29" s="1039"/>
      <c r="AE29" s="1040"/>
      <c r="AF29" s="1035" t="s">
        <v>406</v>
      </c>
      <c r="AG29" s="1036"/>
      <c r="AH29" s="1036"/>
      <c r="AI29" s="1036"/>
      <c r="AJ29" s="1037"/>
      <c r="AK29" s="980">
        <v>175</v>
      </c>
      <c r="AL29" s="971"/>
      <c r="AM29" s="971"/>
      <c r="AN29" s="971"/>
      <c r="AO29" s="971"/>
      <c r="AP29" s="971">
        <v>66</v>
      </c>
      <c r="AQ29" s="971"/>
      <c r="AR29" s="971"/>
      <c r="AS29" s="971"/>
      <c r="AT29" s="971"/>
      <c r="AU29" s="971">
        <v>24</v>
      </c>
      <c r="AV29" s="971"/>
      <c r="AW29" s="971"/>
      <c r="AX29" s="971"/>
      <c r="AY29" s="971"/>
      <c r="AZ29" s="1041"/>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407</v>
      </c>
      <c r="C30" s="1031"/>
      <c r="D30" s="1031"/>
      <c r="E30" s="1031"/>
      <c r="F30" s="1031"/>
      <c r="G30" s="1031"/>
      <c r="H30" s="1031"/>
      <c r="I30" s="1031"/>
      <c r="J30" s="1031"/>
      <c r="K30" s="1031"/>
      <c r="L30" s="1031"/>
      <c r="M30" s="1031"/>
      <c r="N30" s="1031"/>
      <c r="O30" s="1031"/>
      <c r="P30" s="1032"/>
      <c r="Q30" s="1038">
        <v>6033</v>
      </c>
      <c r="R30" s="1039"/>
      <c r="S30" s="1039"/>
      <c r="T30" s="1039"/>
      <c r="U30" s="1039"/>
      <c r="V30" s="1039">
        <v>5929</v>
      </c>
      <c r="W30" s="1039"/>
      <c r="X30" s="1039"/>
      <c r="Y30" s="1039"/>
      <c r="Z30" s="1039"/>
      <c r="AA30" s="1039">
        <v>104</v>
      </c>
      <c r="AB30" s="1039"/>
      <c r="AC30" s="1039"/>
      <c r="AD30" s="1039"/>
      <c r="AE30" s="1040"/>
      <c r="AF30" s="1035">
        <v>104</v>
      </c>
      <c r="AG30" s="1036"/>
      <c r="AH30" s="1036"/>
      <c r="AI30" s="1036"/>
      <c r="AJ30" s="1037"/>
      <c r="AK30" s="980">
        <v>965</v>
      </c>
      <c r="AL30" s="971"/>
      <c r="AM30" s="971"/>
      <c r="AN30" s="971"/>
      <c r="AO30" s="971"/>
      <c r="AP30" s="971">
        <v>2</v>
      </c>
      <c r="AQ30" s="971"/>
      <c r="AR30" s="971"/>
      <c r="AS30" s="971"/>
      <c r="AT30" s="971"/>
      <c r="AU30" s="971">
        <v>1</v>
      </c>
      <c r="AV30" s="971"/>
      <c r="AW30" s="971"/>
      <c r="AX30" s="971"/>
      <c r="AY30" s="971"/>
      <c r="AZ30" s="1041"/>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408</v>
      </c>
      <c r="C31" s="1031"/>
      <c r="D31" s="1031"/>
      <c r="E31" s="1031"/>
      <c r="F31" s="1031"/>
      <c r="G31" s="1031"/>
      <c r="H31" s="1031"/>
      <c r="I31" s="1031"/>
      <c r="J31" s="1031"/>
      <c r="K31" s="1031"/>
      <c r="L31" s="1031"/>
      <c r="M31" s="1031"/>
      <c r="N31" s="1031"/>
      <c r="O31" s="1031"/>
      <c r="P31" s="1032"/>
      <c r="Q31" s="1038">
        <v>35</v>
      </c>
      <c r="R31" s="1039"/>
      <c r="S31" s="1039"/>
      <c r="T31" s="1039"/>
      <c r="U31" s="1039"/>
      <c r="V31" s="1039">
        <v>35</v>
      </c>
      <c r="W31" s="1039"/>
      <c r="X31" s="1039"/>
      <c r="Y31" s="1039"/>
      <c r="Z31" s="1039"/>
      <c r="AA31" s="1039" t="s">
        <v>589</v>
      </c>
      <c r="AB31" s="1039"/>
      <c r="AC31" s="1039"/>
      <c r="AD31" s="1039"/>
      <c r="AE31" s="1040"/>
      <c r="AF31" s="1035" t="s">
        <v>409</v>
      </c>
      <c r="AG31" s="1036"/>
      <c r="AH31" s="1036"/>
      <c r="AI31" s="1036"/>
      <c r="AJ31" s="1037"/>
      <c r="AK31" s="980">
        <v>1</v>
      </c>
      <c r="AL31" s="971"/>
      <c r="AM31" s="971"/>
      <c r="AN31" s="971"/>
      <c r="AO31" s="971"/>
      <c r="AP31" s="971" t="s">
        <v>589</v>
      </c>
      <c r="AQ31" s="971"/>
      <c r="AR31" s="971"/>
      <c r="AS31" s="971"/>
      <c r="AT31" s="971"/>
      <c r="AU31" s="971" t="s">
        <v>589</v>
      </c>
      <c r="AV31" s="971"/>
      <c r="AW31" s="971"/>
      <c r="AX31" s="971"/>
      <c r="AY31" s="971"/>
      <c r="AZ31" s="1041"/>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410</v>
      </c>
      <c r="C32" s="1031"/>
      <c r="D32" s="1031"/>
      <c r="E32" s="1031"/>
      <c r="F32" s="1031"/>
      <c r="G32" s="1031"/>
      <c r="H32" s="1031"/>
      <c r="I32" s="1031"/>
      <c r="J32" s="1031"/>
      <c r="K32" s="1031"/>
      <c r="L32" s="1031"/>
      <c r="M32" s="1031"/>
      <c r="N32" s="1031"/>
      <c r="O32" s="1031"/>
      <c r="P32" s="1032"/>
      <c r="Q32" s="1038">
        <v>560</v>
      </c>
      <c r="R32" s="1039"/>
      <c r="S32" s="1039"/>
      <c r="T32" s="1039"/>
      <c r="U32" s="1039"/>
      <c r="V32" s="1039">
        <v>554</v>
      </c>
      <c r="W32" s="1039"/>
      <c r="X32" s="1039"/>
      <c r="Y32" s="1039"/>
      <c r="Z32" s="1039"/>
      <c r="AA32" s="1039">
        <v>6</v>
      </c>
      <c r="AB32" s="1039"/>
      <c r="AC32" s="1039"/>
      <c r="AD32" s="1039"/>
      <c r="AE32" s="1040"/>
      <c r="AF32" s="1035">
        <v>6</v>
      </c>
      <c r="AG32" s="1036"/>
      <c r="AH32" s="1036"/>
      <c r="AI32" s="1036"/>
      <c r="AJ32" s="1037"/>
      <c r="AK32" s="980">
        <v>218</v>
      </c>
      <c r="AL32" s="971"/>
      <c r="AM32" s="971"/>
      <c r="AN32" s="971"/>
      <c r="AO32" s="971"/>
      <c r="AP32" s="971" t="s">
        <v>589</v>
      </c>
      <c r="AQ32" s="971"/>
      <c r="AR32" s="971"/>
      <c r="AS32" s="971"/>
      <c r="AT32" s="971"/>
      <c r="AU32" s="971" t="s">
        <v>589</v>
      </c>
      <c r="AV32" s="971"/>
      <c r="AW32" s="971"/>
      <c r="AX32" s="971"/>
      <c r="AY32" s="971"/>
      <c r="AZ32" s="1041"/>
      <c r="BA32" s="1041"/>
      <c r="BB32" s="1041"/>
      <c r="BC32" s="1041"/>
      <c r="BD32" s="1041"/>
      <c r="BE32" s="972"/>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t="s">
        <v>411</v>
      </c>
      <c r="C33" s="1031"/>
      <c r="D33" s="1031"/>
      <c r="E33" s="1031"/>
      <c r="F33" s="1031"/>
      <c r="G33" s="1031"/>
      <c r="H33" s="1031"/>
      <c r="I33" s="1031"/>
      <c r="J33" s="1031"/>
      <c r="K33" s="1031"/>
      <c r="L33" s="1031"/>
      <c r="M33" s="1031"/>
      <c r="N33" s="1031"/>
      <c r="O33" s="1031"/>
      <c r="P33" s="1032"/>
      <c r="Q33" s="1038">
        <v>1025</v>
      </c>
      <c r="R33" s="1039"/>
      <c r="S33" s="1039"/>
      <c r="T33" s="1039"/>
      <c r="U33" s="1039"/>
      <c r="V33" s="1039">
        <v>978</v>
      </c>
      <c r="W33" s="1039"/>
      <c r="X33" s="1039"/>
      <c r="Y33" s="1039"/>
      <c r="Z33" s="1039"/>
      <c r="AA33" s="1039">
        <v>47</v>
      </c>
      <c r="AB33" s="1039"/>
      <c r="AC33" s="1039"/>
      <c r="AD33" s="1039"/>
      <c r="AE33" s="1040"/>
      <c r="AF33" s="1035">
        <v>967</v>
      </c>
      <c r="AG33" s="1036"/>
      <c r="AH33" s="1036"/>
      <c r="AI33" s="1036"/>
      <c r="AJ33" s="1037"/>
      <c r="AK33" s="980">
        <v>22</v>
      </c>
      <c r="AL33" s="971"/>
      <c r="AM33" s="971"/>
      <c r="AN33" s="971"/>
      <c r="AO33" s="971"/>
      <c r="AP33" s="971">
        <v>2756</v>
      </c>
      <c r="AQ33" s="971"/>
      <c r="AR33" s="971"/>
      <c r="AS33" s="971"/>
      <c r="AT33" s="971"/>
      <c r="AU33" s="971">
        <v>1259</v>
      </c>
      <c r="AV33" s="971"/>
      <c r="AW33" s="971"/>
      <c r="AX33" s="971"/>
      <c r="AY33" s="971"/>
      <c r="AZ33" s="1041"/>
      <c r="BA33" s="1041"/>
      <c r="BB33" s="1041"/>
      <c r="BC33" s="1041"/>
      <c r="BD33" s="1041"/>
      <c r="BE33" s="972" t="s">
        <v>412</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t="s">
        <v>413</v>
      </c>
      <c r="C34" s="1031"/>
      <c r="D34" s="1031"/>
      <c r="E34" s="1031"/>
      <c r="F34" s="1031"/>
      <c r="G34" s="1031"/>
      <c r="H34" s="1031"/>
      <c r="I34" s="1031"/>
      <c r="J34" s="1031"/>
      <c r="K34" s="1031"/>
      <c r="L34" s="1031"/>
      <c r="M34" s="1031"/>
      <c r="N34" s="1031"/>
      <c r="O34" s="1031"/>
      <c r="P34" s="1032"/>
      <c r="Q34" s="1038">
        <v>6</v>
      </c>
      <c r="R34" s="1039"/>
      <c r="S34" s="1039"/>
      <c r="T34" s="1039"/>
      <c r="U34" s="1039"/>
      <c r="V34" s="1039">
        <v>6</v>
      </c>
      <c r="W34" s="1039"/>
      <c r="X34" s="1039"/>
      <c r="Y34" s="1039"/>
      <c r="Z34" s="1039"/>
      <c r="AA34" s="1039" t="s">
        <v>589</v>
      </c>
      <c r="AB34" s="1039"/>
      <c r="AC34" s="1039"/>
      <c r="AD34" s="1039"/>
      <c r="AE34" s="1040"/>
      <c r="AF34" s="1035" t="s">
        <v>406</v>
      </c>
      <c r="AG34" s="1036"/>
      <c r="AH34" s="1036"/>
      <c r="AI34" s="1036"/>
      <c r="AJ34" s="1037"/>
      <c r="AK34" s="980">
        <v>5</v>
      </c>
      <c r="AL34" s="971"/>
      <c r="AM34" s="971"/>
      <c r="AN34" s="971"/>
      <c r="AO34" s="971"/>
      <c r="AP34" s="971">
        <v>24</v>
      </c>
      <c r="AQ34" s="971"/>
      <c r="AR34" s="971"/>
      <c r="AS34" s="971"/>
      <c r="AT34" s="971"/>
      <c r="AU34" s="971">
        <v>20</v>
      </c>
      <c r="AV34" s="971"/>
      <c r="AW34" s="971"/>
      <c r="AX34" s="971"/>
      <c r="AY34" s="971"/>
      <c r="AZ34" s="1041"/>
      <c r="BA34" s="1041"/>
      <c r="BB34" s="1041"/>
      <c r="BC34" s="1041"/>
      <c r="BD34" s="1041"/>
      <c r="BE34" s="972" t="s">
        <v>414</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t="s">
        <v>415</v>
      </c>
      <c r="C35" s="1031"/>
      <c r="D35" s="1031"/>
      <c r="E35" s="1031"/>
      <c r="F35" s="1031"/>
      <c r="G35" s="1031"/>
      <c r="H35" s="1031"/>
      <c r="I35" s="1031"/>
      <c r="J35" s="1031"/>
      <c r="K35" s="1031"/>
      <c r="L35" s="1031"/>
      <c r="M35" s="1031"/>
      <c r="N35" s="1031"/>
      <c r="O35" s="1031"/>
      <c r="P35" s="1032"/>
      <c r="Q35" s="1038">
        <v>19</v>
      </c>
      <c r="R35" s="1039"/>
      <c r="S35" s="1039"/>
      <c r="T35" s="1039"/>
      <c r="U35" s="1039"/>
      <c r="V35" s="1039">
        <v>19</v>
      </c>
      <c r="W35" s="1039"/>
      <c r="X35" s="1039"/>
      <c r="Y35" s="1039"/>
      <c r="Z35" s="1039"/>
      <c r="AA35" s="1039" t="s">
        <v>589</v>
      </c>
      <c r="AB35" s="1039"/>
      <c r="AC35" s="1039"/>
      <c r="AD35" s="1039"/>
      <c r="AE35" s="1040"/>
      <c r="AF35" s="1035" t="s">
        <v>416</v>
      </c>
      <c r="AG35" s="1036"/>
      <c r="AH35" s="1036"/>
      <c r="AI35" s="1036"/>
      <c r="AJ35" s="1037"/>
      <c r="AK35" s="980">
        <v>16</v>
      </c>
      <c r="AL35" s="971"/>
      <c r="AM35" s="971"/>
      <c r="AN35" s="971"/>
      <c r="AO35" s="971"/>
      <c r="AP35" s="971">
        <v>25</v>
      </c>
      <c r="AQ35" s="971"/>
      <c r="AR35" s="971"/>
      <c r="AS35" s="971"/>
      <c r="AT35" s="971"/>
      <c r="AU35" s="971">
        <v>22</v>
      </c>
      <c r="AV35" s="971"/>
      <c r="AW35" s="971"/>
      <c r="AX35" s="971"/>
      <c r="AY35" s="971"/>
      <c r="AZ35" s="1041"/>
      <c r="BA35" s="1041"/>
      <c r="BB35" s="1041"/>
      <c r="BC35" s="1041"/>
      <c r="BD35" s="1041"/>
      <c r="BE35" s="972" t="s">
        <v>417</v>
      </c>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t="s">
        <v>418</v>
      </c>
      <c r="C36" s="1031"/>
      <c r="D36" s="1031"/>
      <c r="E36" s="1031"/>
      <c r="F36" s="1031"/>
      <c r="G36" s="1031"/>
      <c r="H36" s="1031"/>
      <c r="I36" s="1031"/>
      <c r="J36" s="1031"/>
      <c r="K36" s="1031"/>
      <c r="L36" s="1031"/>
      <c r="M36" s="1031"/>
      <c r="N36" s="1031"/>
      <c r="O36" s="1031"/>
      <c r="P36" s="1032"/>
      <c r="Q36" s="1038">
        <v>18</v>
      </c>
      <c r="R36" s="1039"/>
      <c r="S36" s="1039"/>
      <c r="T36" s="1039"/>
      <c r="U36" s="1039"/>
      <c r="V36" s="1039">
        <v>18</v>
      </c>
      <c r="W36" s="1039"/>
      <c r="X36" s="1039"/>
      <c r="Y36" s="1039"/>
      <c r="Z36" s="1039"/>
      <c r="AA36" s="1039" t="s">
        <v>589</v>
      </c>
      <c r="AB36" s="1039"/>
      <c r="AC36" s="1039"/>
      <c r="AD36" s="1039"/>
      <c r="AE36" s="1040"/>
      <c r="AF36" s="1035" t="s">
        <v>409</v>
      </c>
      <c r="AG36" s="1036"/>
      <c r="AH36" s="1036"/>
      <c r="AI36" s="1036"/>
      <c r="AJ36" s="1037"/>
      <c r="AK36" s="980">
        <v>5</v>
      </c>
      <c r="AL36" s="971"/>
      <c r="AM36" s="971"/>
      <c r="AN36" s="971"/>
      <c r="AO36" s="971"/>
      <c r="AP36" s="971" t="s">
        <v>589</v>
      </c>
      <c r="AQ36" s="971"/>
      <c r="AR36" s="971"/>
      <c r="AS36" s="971"/>
      <c r="AT36" s="971"/>
      <c r="AU36" s="971" t="s">
        <v>589</v>
      </c>
      <c r="AV36" s="971"/>
      <c r="AW36" s="971"/>
      <c r="AX36" s="971"/>
      <c r="AY36" s="971"/>
      <c r="AZ36" s="1041"/>
      <c r="BA36" s="1041"/>
      <c r="BB36" s="1041"/>
      <c r="BC36" s="1041"/>
      <c r="BD36" s="1041"/>
      <c r="BE36" s="972" t="s">
        <v>414</v>
      </c>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419</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392</v>
      </c>
      <c r="B63" s="937" t="s">
        <v>420</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1159</v>
      </c>
      <c r="AG63" s="959"/>
      <c r="AH63" s="959"/>
      <c r="AI63" s="959"/>
      <c r="AJ63" s="1022"/>
      <c r="AK63" s="1023"/>
      <c r="AL63" s="963"/>
      <c r="AM63" s="963"/>
      <c r="AN63" s="963"/>
      <c r="AO63" s="963"/>
      <c r="AP63" s="959">
        <v>2873</v>
      </c>
      <c r="AQ63" s="959"/>
      <c r="AR63" s="959"/>
      <c r="AS63" s="959"/>
      <c r="AT63" s="959"/>
      <c r="AU63" s="959">
        <v>1326</v>
      </c>
      <c r="AV63" s="959"/>
      <c r="AW63" s="959"/>
      <c r="AX63" s="959"/>
      <c r="AY63" s="959"/>
      <c r="AZ63" s="1017"/>
      <c r="BA63" s="1017"/>
      <c r="BB63" s="1017"/>
      <c r="BC63" s="1017"/>
      <c r="BD63" s="1017"/>
      <c r="BE63" s="960"/>
      <c r="BF63" s="960"/>
      <c r="BG63" s="960"/>
      <c r="BH63" s="960"/>
      <c r="BI63" s="961"/>
      <c r="BJ63" s="1018" t="s">
        <v>421</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422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423</v>
      </c>
      <c r="B66" s="996"/>
      <c r="C66" s="996"/>
      <c r="D66" s="996"/>
      <c r="E66" s="996"/>
      <c r="F66" s="996"/>
      <c r="G66" s="996"/>
      <c r="H66" s="996"/>
      <c r="I66" s="996"/>
      <c r="J66" s="996"/>
      <c r="K66" s="996"/>
      <c r="L66" s="996"/>
      <c r="M66" s="996"/>
      <c r="N66" s="996"/>
      <c r="O66" s="996"/>
      <c r="P66" s="997"/>
      <c r="Q66" s="1001" t="s">
        <v>424</v>
      </c>
      <c r="R66" s="1002"/>
      <c r="S66" s="1002"/>
      <c r="T66" s="1002"/>
      <c r="U66" s="1003"/>
      <c r="V66" s="1001" t="s">
        <v>425</v>
      </c>
      <c r="W66" s="1002"/>
      <c r="X66" s="1002"/>
      <c r="Y66" s="1002"/>
      <c r="Z66" s="1003"/>
      <c r="AA66" s="1001" t="s">
        <v>426</v>
      </c>
      <c r="AB66" s="1002"/>
      <c r="AC66" s="1002"/>
      <c r="AD66" s="1002"/>
      <c r="AE66" s="1003"/>
      <c r="AF66" s="1007" t="s">
        <v>427</v>
      </c>
      <c r="AG66" s="1008"/>
      <c r="AH66" s="1008"/>
      <c r="AI66" s="1008"/>
      <c r="AJ66" s="1009"/>
      <c r="AK66" s="1001" t="s">
        <v>428</v>
      </c>
      <c r="AL66" s="996"/>
      <c r="AM66" s="996"/>
      <c r="AN66" s="996"/>
      <c r="AO66" s="997"/>
      <c r="AP66" s="1001" t="s">
        <v>429</v>
      </c>
      <c r="AQ66" s="1002"/>
      <c r="AR66" s="1002"/>
      <c r="AS66" s="1002"/>
      <c r="AT66" s="1003"/>
      <c r="AU66" s="1001" t="s">
        <v>430</v>
      </c>
      <c r="AV66" s="1002"/>
      <c r="AW66" s="1002"/>
      <c r="AX66" s="1002"/>
      <c r="AY66" s="1003"/>
      <c r="AZ66" s="1001" t="s">
        <v>378</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595</v>
      </c>
      <c r="C68" s="986"/>
      <c r="D68" s="986"/>
      <c r="E68" s="986"/>
      <c r="F68" s="986"/>
      <c r="G68" s="986"/>
      <c r="H68" s="986"/>
      <c r="I68" s="986"/>
      <c r="J68" s="986"/>
      <c r="K68" s="986"/>
      <c r="L68" s="986"/>
      <c r="M68" s="986"/>
      <c r="N68" s="986"/>
      <c r="O68" s="986"/>
      <c r="P68" s="987"/>
      <c r="Q68" s="988">
        <v>7346</v>
      </c>
      <c r="R68" s="982"/>
      <c r="S68" s="982"/>
      <c r="T68" s="982"/>
      <c r="U68" s="982"/>
      <c r="V68" s="982">
        <v>6753</v>
      </c>
      <c r="W68" s="982"/>
      <c r="X68" s="982"/>
      <c r="Y68" s="982"/>
      <c r="Z68" s="982"/>
      <c r="AA68" s="982">
        <v>593</v>
      </c>
      <c r="AB68" s="982"/>
      <c r="AC68" s="982"/>
      <c r="AD68" s="982"/>
      <c r="AE68" s="982"/>
      <c r="AF68" s="982">
        <v>3760</v>
      </c>
      <c r="AG68" s="982"/>
      <c r="AH68" s="982"/>
      <c r="AI68" s="982"/>
      <c r="AJ68" s="982"/>
      <c r="AK68" s="982" t="s">
        <v>604</v>
      </c>
      <c r="AL68" s="982"/>
      <c r="AM68" s="982"/>
      <c r="AN68" s="982"/>
      <c r="AO68" s="982"/>
      <c r="AP68" s="982">
        <v>4751</v>
      </c>
      <c r="AQ68" s="982"/>
      <c r="AR68" s="982"/>
      <c r="AS68" s="982"/>
      <c r="AT68" s="982"/>
      <c r="AU68" s="982">
        <v>1678</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596</v>
      </c>
      <c r="C69" s="975"/>
      <c r="D69" s="975"/>
      <c r="E69" s="975"/>
      <c r="F69" s="975"/>
      <c r="G69" s="975"/>
      <c r="H69" s="975"/>
      <c r="I69" s="975"/>
      <c r="J69" s="975"/>
      <c r="K69" s="975"/>
      <c r="L69" s="975"/>
      <c r="M69" s="975"/>
      <c r="N69" s="975"/>
      <c r="O69" s="975"/>
      <c r="P69" s="976"/>
      <c r="Q69" s="977">
        <v>6797</v>
      </c>
      <c r="R69" s="971"/>
      <c r="S69" s="971"/>
      <c r="T69" s="971"/>
      <c r="U69" s="971"/>
      <c r="V69" s="971">
        <v>6048</v>
      </c>
      <c r="W69" s="971"/>
      <c r="X69" s="971"/>
      <c r="Y69" s="971"/>
      <c r="Z69" s="971"/>
      <c r="AA69" s="971">
        <v>749</v>
      </c>
      <c r="AB69" s="971"/>
      <c r="AC69" s="971"/>
      <c r="AD69" s="971"/>
      <c r="AE69" s="971"/>
      <c r="AF69" s="971">
        <v>749</v>
      </c>
      <c r="AG69" s="971"/>
      <c r="AH69" s="971"/>
      <c r="AI69" s="971"/>
      <c r="AJ69" s="971"/>
      <c r="AK69" s="971">
        <v>1022</v>
      </c>
      <c r="AL69" s="971"/>
      <c r="AM69" s="971"/>
      <c r="AN69" s="971"/>
      <c r="AO69" s="971"/>
      <c r="AP69" s="971" t="s">
        <v>604</v>
      </c>
      <c r="AQ69" s="971"/>
      <c r="AR69" s="971"/>
      <c r="AS69" s="971"/>
      <c r="AT69" s="971"/>
      <c r="AU69" s="971" t="s">
        <v>604</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597</v>
      </c>
      <c r="C70" s="975"/>
      <c r="D70" s="975"/>
      <c r="E70" s="975"/>
      <c r="F70" s="975"/>
      <c r="G70" s="975"/>
      <c r="H70" s="975"/>
      <c r="I70" s="975"/>
      <c r="J70" s="975"/>
      <c r="K70" s="975"/>
      <c r="L70" s="975"/>
      <c r="M70" s="975"/>
      <c r="N70" s="975"/>
      <c r="O70" s="975"/>
      <c r="P70" s="976"/>
      <c r="Q70" s="977">
        <v>41</v>
      </c>
      <c r="R70" s="971"/>
      <c r="S70" s="971"/>
      <c r="T70" s="971"/>
      <c r="U70" s="971"/>
      <c r="V70" s="971">
        <v>34</v>
      </c>
      <c r="W70" s="971"/>
      <c r="X70" s="971"/>
      <c r="Y70" s="971"/>
      <c r="Z70" s="971"/>
      <c r="AA70" s="971">
        <v>7</v>
      </c>
      <c r="AB70" s="971"/>
      <c r="AC70" s="971"/>
      <c r="AD70" s="971"/>
      <c r="AE70" s="971"/>
      <c r="AF70" s="971">
        <v>7</v>
      </c>
      <c r="AG70" s="971"/>
      <c r="AH70" s="971"/>
      <c r="AI70" s="971"/>
      <c r="AJ70" s="971"/>
      <c r="AK70" s="971" t="s">
        <v>604</v>
      </c>
      <c r="AL70" s="971"/>
      <c r="AM70" s="971"/>
      <c r="AN70" s="971"/>
      <c r="AO70" s="971"/>
      <c r="AP70" s="971" t="s">
        <v>604</v>
      </c>
      <c r="AQ70" s="971"/>
      <c r="AR70" s="971"/>
      <c r="AS70" s="971"/>
      <c r="AT70" s="971"/>
      <c r="AU70" s="971" t="s">
        <v>604</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598</v>
      </c>
      <c r="C71" s="975"/>
      <c r="D71" s="975"/>
      <c r="E71" s="975"/>
      <c r="F71" s="975"/>
      <c r="G71" s="975"/>
      <c r="H71" s="975"/>
      <c r="I71" s="975"/>
      <c r="J71" s="975"/>
      <c r="K71" s="975"/>
      <c r="L71" s="975"/>
      <c r="M71" s="975"/>
      <c r="N71" s="975"/>
      <c r="O71" s="975"/>
      <c r="P71" s="976"/>
      <c r="Q71" s="977">
        <v>12</v>
      </c>
      <c r="R71" s="971"/>
      <c r="S71" s="971"/>
      <c r="T71" s="971"/>
      <c r="U71" s="971"/>
      <c r="V71" s="971">
        <v>9</v>
      </c>
      <c r="W71" s="971"/>
      <c r="X71" s="971"/>
      <c r="Y71" s="971"/>
      <c r="Z71" s="971"/>
      <c r="AA71" s="971">
        <v>3</v>
      </c>
      <c r="AB71" s="971"/>
      <c r="AC71" s="971"/>
      <c r="AD71" s="971"/>
      <c r="AE71" s="971"/>
      <c r="AF71" s="971">
        <v>3</v>
      </c>
      <c r="AG71" s="971"/>
      <c r="AH71" s="971"/>
      <c r="AI71" s="971"/>
      <c r="AJ71" s="971"/>
      <c r="AK71" s="971" t="s">
        <v>604</v>
      </c>
      <c r="AL71" s="971"/>
      <c r="AM71" s="971"/>
      <c r="AN71" s="971"/>
      <c r="AO71" s="971"/>
      <c r="AP71" s="971" t="s">
        <v>604</v>
      </c>
      <c r="AQ71" s="971"/>
      <c r="AR71" s="971"/>
      <c r="AS71" s="971"/>
      <c r="AT71" s="971"/>
      <c r="AU71" s="971" t="s">
        <v>604</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599</v>
      </c>
      <c r="C72" s="975"/>
      <c r="D72" s="975"/>
      <c r="E72" s="975"/>
      <c r="F72" s="975"/>
      <c r="G72" s="975"/>
      <c r="H72" s="975"/>
      <c r="I72" s="975"/>
      <c r="J72" s="975"/>
      <c r="K72" s="975"/>
      <c r="L72" s="975"/>
      <c r="M72" s="975"/>
      <c r="N72" s="975"/>
      <c r="O72" s="975"/>
      <c r="P72" s="976"/>
      <c r="Q72" s="977">
        <v>3</v>
      </c>
      <c r="R72" s="971"/>
      <c r="S72" s="971"/>
      <c r="T72" s="971"/>
      <c r="U72" s="971"/>
      <c r="V72" s="971">
        <v>1</v>
      </c>
      <c r="W72" s="971"/>
      <c r="X72" s="971"/>
      <c r="Y72" s="971"/>
      <c r="Z72" s="971"/>
      <c r="AA72" s="971">
        <v>2</v>
      </c>
      <c r="AB72" s="971"/>
      <c r="AC72" s="971"/>
      <c r="AD72" s="971"/>
      <c r="AE72" s="971"/>
      <c r="AF72" s="971">
        <v>2</v>
      </c>
      <c r="AG72" s="971"/>
      <c r="AH72" s="971"/>
      <c r="AI72" s="971"/>
      <c r="AJ72" s="971"/>
      <c r="AK72" s="971" t="s">
        <v>604</v>
      </c>
      <c r="AL72" s="971"/>
      <c r="AM72" s="971"/>
      <c r="AN72" s="971"/>
      <c r="AO72" s="971"/>
      <c r="AP72" s="971" t="s">
        <v>604</v>
      </c>
      <c r="AQ72" s="971"/>
      <c r="AR72" s="971"/>
      <c r="AS72" s="971"/>
      <c r="AT72" s="971"/>
      <c r="AU72" s="971" t="s">
        <v>604</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600</v>
      </c>
      <c r="C73" s="975"/>
      <c r="D73" s="975"/>
      <c r="E73" s="975"/>
      <c r="F73" s="975"/>
      <c r="G73" s="975"/>
      <c r="H73" s="975"/>
      <c r="I73" s="975"/>
      <c r="J73" s="975"/>
      <c r="K73" s="975"/>
      <c r="L73" s="975"/>
      <c r="M73" s="975"/>
      <c r="N73" s="975"/>
      <c r="O73" s="975"/>
      <c r="P73" s="976"/>
      <c r="Q73" s="977">
        <v>6</v>
      </c>
      <c r="R73" s="971"/>
      <c r="S73" s="971"/>
      <c r="T73" s="971"/>
      <c r="U73" s="971"/>
      <c r="V73" s="971">
        <v>2</v>
      </c>
      <c r="W73" s="971"/>
      <c r="X73" s="971"/>
      <c r="Y73" s="971"/>
      <c r="Z73" s="971"/>
      <c r="AA73" s="971">
        <v>4</v>
      </c>
      <c r="AB73" s="971"/>
      <c r="AC73" s="971"/>
      <c r="AD73" s="971"/>
      <c r="AE73" s="971"/>
      <c r="AF73" s="971">
        <v>4</v>
      </c>
      <c r="AG73" s="971"/>
      <c r="AH73" s="971"/>
      <c r="AI73" s="971"/>
      <c r="AJ73" s="971"/>
      <c r="AK73" s="971" t="s">
        <v>604</v>
      </c>
      <c r="AL73" s="971"/>
      <c r="AM73" s="971"/>
      <c r="AN73" s="971"/>
      <c r="AO73" s="971"/>
      <c r="AP73" s="971" t="s">
        <v>604</v>
      </c>
      <c r="AQ73" s="971"/>
      <c r="AR73" s="971"/>
      <c r="AS73" s="971"/>
      <c r="AT73" s="971"/>
      <c r="AU73" s="971" t="s">
        <v>604</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601</v>
      </c>
      <c r="C74" s="975"/>
      <c r="D74" s="975"/>
      <c r="E74" s="975"/>
      <c r="F74" s="975"/>
      <c r="G74" s="975"/>
      <c r="H74" s="975"/>
      <c r="I74" s="975"/>
      <c r="J74" s="975"/>
      <c r="K74" s="975"/>
      <c r="L74" s="975"/>
      <c r="M74" s="975"/>
      <c r="N74" s="975"/>
      <c r="O74" s="975"/>
      <c r="P74" s="976"/>
      <c r="Q74" s="977">
        <v>32</v>
      </c>
      <c r="R74" s="971"/>
      <c r="S74" s="971"/>
      <c r="T74" s="971"/>
      <c r="U74" s="971"/>
      <c r="V74" s="971">
        <v>27</v>
      </c>
      <c r="W74" s="971"/>
      <c r="X74" s="971"/>
      <c r="Y74" s="971"/>
      <c r="Z74" s="971"/>
      <c r="AA74" s="971">
        <v>5</v>
      </c>
      <c r="AB74" s="971"/>
      <c r="AC74" s="971"/>
      <c r="AD74" s="971"/>
      <c r="AE74" s="971"/>
      <c r="AF74" s="971">
        <v>5</v>
      </c>
      <c r="AG74" s="971"/>
      <c r="AH74" s="971"/>
      <c r="AI74" s="971"/>
      <c r="AJ74" s="971"/>
      <c r="AK74" s="971" t="s">
        <v>604</v>
      </c>
      <c r="AL74" s="971"/>
      <c r="AM74" s="971"/>
      <c r="AN74" s="971"/>
      <c r="AO74" s="971"/>
      <c r="AP74" s="971" t="s">
        <v>604</v>
      </c>
      <c r="AQ74" s="971"/>
      <c r="AR74" s="971"/>
      <c r="AS74" s="971"/>
      <c r="AT74" s="971"/>
      <c r="AU74" s="971" t="s">
        <v>604</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602</v>
      </c>
      <c r="C75" s="975"/>
      <c r="D75" s="975"/>
      <c r="E75" s="975"/>
      <c r="F75" s="975"/>
      <c r="G75" s="975"/>
      <c r="H75" s="975"/>
      <c r="I75" s="975"/>
      <c r="J75" s="975"/>
      <c r="K75" s="975"/>
      <c r="L75" s="975"/>
      <c r="M75" s="975"/>
      <c r="N75" s="975"/>
      <c r="O75" s="975"/>
      <c r="P75" s="976"/>
      <c r="Q75" s="978">
        <v>284</v>
      </c>
      <c r="R75" s="979"/>
      <c r="S75" s="979"/>
      <c r="T75" s="979"/>
      <c r="U75" s="980"/>
      <c r="V75" s="981">
        <v>269</v>
      </c>
      <c r="W75" s="979"/>
      <c r="X75" s="979"/>
      <c r="Y75" s="979"/>
      <c r="Z75" s="980"/>
      <c r="AA75" s="981">
        <v>15</v>
      </c>
      <c r="AB75" s="979"/>
      <c r="AC75" s="979"/>
      <c r="AD75" s="979"/>
      <c r="AE75" s="980"/>
      <c r="AF75" s="981">
        <v>15</v>
      </c>
      <c r="AG75" s="979"/>
      <c r="AH75" s="979"/>
      <c r="AI75" s="979"/>
      <c r="AJ75" s="980"/>
      <c r="AK75" s="981">
        <v>31</v>
      </c>
      <c r="AL75" s="979"/>
      <c r="AM75" s="979"/>
      <c r="AN75" s="979"/>
      <c r="AO75" s="980"/>
      <c r="AP75" s="981" t="s">
        <v>604</v>
      </c>
      <c r="AQ75" s="979"/>
      <c r="AR75" s="979"/>
      <c r="AS75" s="979"/>
      <c r="AT75" s="980"/>
      <c r="AU75" s="981" t="s">
        <v>604</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t="s">
        <v>603</v>
      </c>
      <c r="C76" s="975"/>
      <c r="D76" s="975"/>
      <c r="E76" s="975"/>
      <c r="F76" s="975"/>
      <c r="G76" s="975"/>
      <c r="H76" s="975"/>
      <c r="I76" s="975"/>
      <c r="J76" s="975"/>
      <c r="K76" s="975"/>
      <c r="L76" s="975"/>
      <c r="M76" s="975"/>
      <c r="N76" s="975"/>
      <c r="O76" s="975"/>
      <c r="P76" s="976"/>
      <c r="Q76" s="978">
        <v>230610</v>
      </c>
      <c r="R76" s="979"/>
      <c r="S76" s="979"/>
      <c r="T76" s="979"/>
      <c r="U76" s="980"/>
      <c r="V76" s="981">
        <v>226088</v>
      </c>
      <c r="W76" s="979"/>
      <c r="X76" s="979"/>
      <c r="Y76" s="979"/>
      <c r="Z76" s="980"/>
      <c r="AA76" s="981">
        <v>4522</v>
      </c>
      <c r="AB76" s="979"/>
      <c r="AC76" s="979"/>
      <c r="AD76" s="979"/>
      <c r="AE76" s="980"/>
      <c r="AF76" s="981">
        <v>4522</v>
      </c>
      <c r="AG76" s="979"/>
      <c r="AH76" s="979"/>
      <c r="AI76" s="979"/>
      <c r="AJ76" s="980"/>
      <c r="AK76" s="981">
        <v>41</v>
      </c>
      <c r="AL76" s="979"/>
      <c r="AM76" s="979"/>
      <c r="AN76" s="979"/>
      <c r="AO76" s="980"/>
      <c r="AP76" s="981" t="s">
        <v>604</v>
      </c>
      <c r="AQ76" s="979"/>
      <c r="AR76" s="979"/>
      <c r="AS76" s="979"/>
      <c r="AT76" s="980"/>
      <c r="AU76" s="981" t="s">
        <v>604</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392</v>
      </c>
      <c r="B88" s="937" t="s">
        <v>431</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9067</v>
      </c>
      <c r="AG88" s="959"/>
      <c r="AH88" s="959"/>
      <c r="AI88" s="959"/>
      <c r="AJ88" s="959"/>
      <c r="AK88" s="963"/>
      <c r="AL88" s="963"/>
      <c r="AM88" s="963"/>
      <c r="AN88" s="963"/>
      <c r="AO88" s="963"/>
      <c r="AP88" s="959">
        <v>4751</v>
      </c>
      <c r="AQ88" s="959"/>
      <c r="AR88" s="959"/>
      <c r="AS88" s="959"/>
      <c r="AT88" s="959"/>
      <c r="AU88" s="959">
        <v>1678</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392</v>
      </c>
      <c r="BR102" s="937" t="s">
        <v>432</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v>176</v>
      </c>
      <c r="DC102" s="953"/>
      <c r="DD102" s="953"/>
      <c r="DE102" s="953"/>
      <c r="DF102" s="954"/>
      <c r="DG102" s="952"/>
      <c r="DH102" s="953"/>
      <c r="DI102" s="953"/>
      <c r="DJ102" s="953"/>
      <c r="DK102" s="954"/>
      <c r="DL102" s="952">
        <v>86</v>
      </c>
      <c r="DM102" s="953"/>
      <c r="DN102" s="953"/>
      <c r="DO102" s="953"/>
      <c r="DP102" s="954"/>
      <c r="DQ102" s="952">
        <v>9</v>
      </c>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433</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434</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435</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436</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437</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438</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439</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440</v>
      </c>
      <c r="AB109" s="896"/>
      <c r="AC109" s="896"/>
      <c r="AD109" s="896"/>
      <c r="AE109" s="897"/>
      <c r="AF109" s="898" t="s">
        <v>441</v>
      </c>
      <c r="AG109" s="896"/>
      <c r="AH109" s="896"/>
      <c r="AI109" s="896"/>
      <c r="AJ109" s="897"/>
      <c r="AK109" s="898" t="s">
        <v>308</v>
      </c>
      <c r="AL109" s="896"/>
      <c r="AM109" s="896"/>
      <c r="AN109" s="896"/>
      <c r="AO109" s="897"/>
      <c r="AP109" s="898" t="s">
        <v>442</v>
      </c>
      <c r="AQ109" s="896"/>
      <c r="AR109" s="896"/>
      <c r="AS109" s="896"/>
      <c r="AT109" s="929"/>
      <c r="AU109" s="895" t="s">
        <v>439</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440</v>
      </c>
      <c r="BR109" s="896"/>
      <c r="BS109" s="896"/>
      <c r="BT109" s="896"/>
      <c r="BU109" s="897"/>
      <c r="BV109" s="898" t="s">
        <v>441</v>
      </c>
      <c r="BW109" s="896"/>
      <c r="BX109" s="896"/>
      <c r="BY109" s="896"/>
      <c r="BZ109" s="897"/>
      <c r="CA109" s="898" t="s">
        <v>308</v>
      </c>
      <c r="CB109" s="896"/>
      <c r="CC109" s="896"/>
      <c r="CD109" s="896"/>
      <c r="CE109" s="897"/>
      <c r="CF109" s="936" t="s">
        <v>442</v>
      </c>
      <c r="CG109" s="936"/>
      <c r="CH109" s="936"/>
      <c r="CI109" s="936"/>
      <c r="CJ109" s="936"/>
      <c r="CK109" s="898" t="s">
        <v>443</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440</v>
      </c>
      <c r="DH109" s="896"/>
      <c r="DI109" s="896"/>
      <c r="DJ109" s="896"/>
      <c r="DK109" s="897"/>
      <c r="DL109" s="898" t="s">
        <v>441</v>
      </c>
      <c r="DM109" s="896"/>
      <c r="DN109" s="896"/>
      <c r="DO109" s="896"/>
      <c r="DP109" s="897"/>
      <c r="DQ109" s="898" t="s">
        <v>308</v>
      </c>
      <c r="DR109" s="896"/>
      <c r="DS109" s="896"/>
      <c r="DT109" s="896"/>
      <c r="DU109" s="897"/>
      <c r="DV109" s="898" t="s">
        <v>442</v>
      </c>
      <c r="DW109" s="896"/>
      <c r="DX109" s="896"/>
      <c r="DY109" s="896"/>
      <c r="DZ109" s="929"/>
    </row>
    <row r="110" spans="1:131" s="230" customFormat="1" ht="26.25" customHeight="1" x14ac:dyDescent="0.15">
      <c r="A110" s="807" t="s">
        <v>444</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3805697</v>
      </c>
      <c r="AB110" s="889"/>
      <c r="AC110" s="889"/>
      <c r="AD110" s="889"/>
      <c r="AE110" s="890"/>
      <c r="AF110" s="891">
        <v>3911269</v>
      </c>
      <c r="AG110" s="889"/>
      <c r="AH110" s="889"/>
      <c r="AI110" s="889"/>
      <c r="AJ110" s="890"/>
      <c r="AK110" s="891">
        <v>4253654</v>
      </c>
      <c r="AL110" s="889"/>
      <c r="AM110" s="889"/>
      <c r="AN110" s="889"/>
      <c r="AO110" s="890"/>
      <c r="AP110" s="892">
        <v>32.200000000000003</v>
      </c>
      <c r="AQ110" s="893"/>
      <c r="AR110" s="893"/>
      <c r="AS110" s="893"/>
      <c r="AT110" s="894"/>
      <c r="AU110" s="930" t="s">
        <v>75</v>
      </c>
      <c r="AV110" s="931"/>
      <c r="AW110" s="931"/>
      <c r="AX110" s="931"/>
      <c r="AY110" s="931"/>
      <c r="AZ110" s="860" t="s">
        <v>445</v>
      </c>
      <c r="BA110" s="808"/>
      <c r="BB110" s="808"/>
      <c r="BC110" s="808"/>
      <c r="BD110" s="808"/>
      <c r="BE110" s="808"/>
      <c r="BF110" s="808"/>
      <c r="BG110" s="808"/>
      <c r="BH110" s="808"/>
      <c r="BI110" s="808"/>
      <c r="BJ110" s="808"/>
      <c r="BK110" s="808"/>
      <c r="BL110" s="808"/>
      <c r="BM110" s="808"/>
      <c r="BN110" s="808"/>
      <c r="BO110" s="808"/>
      <c r="BP110" s="809"/>
      <c r="BQ110" s="861">
        <v>38490198</v>
      </c>
      <c r="BR110" s="842"/>
      <c r="BS110" s="842"/>
      <c r="BT110" s="842"/>
      <c r="BU110" s="842"/>
      <c r="BV110" s="842">
        <v>37962115</v>
      </c>
      <c r="BW110" s="842"/>
      <c r="BX110" s="842"/>
      <c r="BY110" s="842"/>
      <c r="BZ110" s="842"/>
      <c r="CA110" s="842">
        <v>37087944</v>
      </c>
      <c r="CB110" s="842"/>
      <c r="CC110" s="842"/>
      <c r="CD110" s="842"/>
      <c r="CE110" s="842"/>
      <c r="CF110" s="866">
        <v>280.60000000000002</v>
      </c>
      <c r="CG110" s="867"/>
      <c r="CH110" s="867"/>
      <c r="CI110" s="867"/>
      <c r="CJ110" s="867"/>
      <c r="CK110" s="926" t="s">
        <v>446</v>
      </c>
      <c r="CL110" s="819"/>
      <c r="CM110" s="860" t="s">
        <v>447</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148</v>
      </c>
      <c r="DH110" s="842"/>
      <c r="DI110" s="842"/>
      <c r="DJ110" s="842"/>
      <c r="DK110" s="842"/>
      <c r="DL110" s="842" t="s">
        <v>148</v>
      </c>
      <c r="DM110" s="842"/>
      <c r="DN110" s="842"/>
      <c r="DO110" s="842"/>
      <c r="DP110" s="842"/>
      <c r="DQ110" s="842" t="s">
        <v>148</v>
      </c>
      <c r="DR110" s="842"/>
      <c r="DS110" s="842"/>
      <c r="DT110" s="842"/>
      <c r="DU110" s="842"/>
      <c r="DV110" s="843" t="s">
        <v>148</v>
      </c>
      <c r="DW110" s="843"/>
      <c r="DX110" s="843"/>
      <c r="DY110" s="843"/>
      <c r="DZ110" s="844"/>
    </row>
    <row r="111" spans="1:131" s="230" customFormat="1" ht="26.25" customHeight="1" x14ac:dyDescent="0.15">
      <c r="A111" s="774" t="s">
        <v>448</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148</v>
      </c>
      <c r="AB111" s="919"/>
      <c r="AC111" s="919"/>
      <c r="AD111" s="919"/>
      <c r="AE111" s="920"/>
      <c r="AF111" s="921" t="s">
        <v>148</v>
      </c>
      <c r="AG111" s="919"/>
      <c r="AH111" s="919"/>
      <c r="AI111" s="919"/>
      <c r="AJ111" s="920"/>
      <c r="AK111" s="921" t="s">
        <v>148</v>
      </c>
      <c r="AL111" s="919"/>
      <c r="AM111" s="919"/>
      <c r="AN111" s="919"/>
      <c r="AO111" s="920"/>
      <c r="AP111" s="922" t="s">
        <v>148</v>
      </c>
      <c r="AQ111" s="923"/>
      <c r="AR111" s="923"/>
      <c r="AS111" s="923"/>
      <c r="AT111" s="924"/>
      <c r="AU111" s="932"/>
      <c r="AV111" s="933"/>
      <c r="AW111" s="933"/>
      <c r="AX111" s="933"/>
      <c r="AY111" s="933"/>
      <c r="AZ111" s="815" t="s">
        <v>449</v>
      </c>
      <c r="BA111" s="752"/>
      <c r="BB111" s="752"/>
      <c r="BC111" s="752"/>
      <c r="BD111" s="752"/>
      <c r="BE111" s="752"/>
      <c r="BF111" s="752"/>
      <c r="BG111" s="752"/>
      <c r="BH111" s="752"/>
      <c r="BI111" s="752"/>
      <c r="BJ111" s="752"/>
      <c r="BK111" s="752"/>
      <c r="BL111" s="752"/>
      <c r="BM111" s="752"/>
      <c r="BN111" s="752"/>
      <c r="BO111" s="752"/>
      <c r="BP111" s="753"/>
      <c r="BQ111" s="816">
        <v>54959</v>
      </c>
      <c r="BR111" s="817"/>
      <c r="BS111" s="817"/>
      <c r="BT111" s="817"/>
      <c r="BU111" s="817"/>
      <c r="BV111" s="817">
        <v>37547</v>
      </c>
      <c r="BW111" s="817"/>
      <c r="BX111" s="817"/>
      <c r="BY111" s="817"/>
      <c r="BZ111" s="817"/>
      <c r="CA111" s="817">
        <v>23382</v>
      </c>
      <c r="CB111" s="817"/>
      <c r="CC111" s="817"/>
      <c r="CD111" s="817"/>
      <c r="CE111" s="817"/>
      <c r="CF111" s="875">
        <v>0.2</v>
      </c>
      <c r="CG111" s="876"/>
      <c r="CH111" s="876"/>
      <c r="CI111" s="876"/>
      <c r="CJ111" s="876"/>
      <c r="CK111" s="927"/>
      <c r="CL111" s="821"/>
      <c r="CM111" s="815" t="s">
        <v>450</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148</v>
      </c>
      <c r="DH111" s="817"/>
      <c r="DI111" s="817"/>
      <c r="DJ111" s="817"/>
      <c r="DK111" s="817"/>
      <c r="DL111" s="817" t="s">
        <v>148</v>
      </c>
      <c r="DM111" s="817"/>
      <c r="DN111" s="817"/>
      <c r="DO111" s="817"/>
      <c r="DP111" s="817"/>
      <c r="DQ111" s="817" t="s">
        <v>148</v>
      </c>
      <c r="DR111" s="817"/>
      <c r="DS111" s="817"/>
      <c r="DT111" s="817"/>
      <c r="DU111" s="817"/>
      <c r="DV111" s="794" t="s">
        <v>148</v>
      </c>
      <c r="DW111" s="794"/>
      <c r="DX111" s="794"/>
      <c r="DY111" s="794"/>
      <c r="DZ111" s="795"/>
    </row>
    <row r="112" spans="1:131" s="230" customFormat="1" ht="26.25" customHeight="1" x14ac:dyDescent="0.15">
      <c r="A112" s="912" t="s">
        <v>451</v>
      </c>
      <c r="B112" s="913"/>
      <c r="C112" s="752" t="s">
        <v>452</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453</v>
      </c>
      <c r="AB112" s="780"/>
      <c r="AC112" s="780"/>
      <c r="AD112" s="780"/>
      <c r="AE112" s="781"/>
      <c r="AF112" s="782" t="s">
        <v>453</v>
      </c>
      <c r="AG112" s="780"/>
      <c r="AH112" s="780"/>
      <c r="AI112" s="780"/>
      <c r="AJ112" s="781"/>
      <c r="AK112" s="782" t="s">
        <v>453</v>
      </c>
      <c r="AL112" s="780"/>
      <c r="AM112" s="780"/>
      <c r="AN112" s="780"/>
      <c r="AO112" s="781"/>
      <c r="AP112" s="824" t="s">
        <v>453</v>
      </c>
      <c r="AQ112" s="825"/>
      <c r="AR112" s="825"/>
      <c r="AS112" s="825"/>
      <c r="AT112" s="826"/>
      <c r="AU112" s="932"/>
      <c r="AV112" s="933"/>
      <c r="AW112" s="933"/>
      <c r="AX112" s="933"/>
      <c r="AY112" s="933"/>
      <c r="AZ112" s="815" t="s">
        <v>454</v>
      </c>
      <c r="BA112" s="752"/>
      <c r="BB112" s="752"/>
      <c r="BC112" s="752"/>
      <c r="BD112" s="752"/>
      <c r="BE112" s="752"/>
      <c r="BF112" s="752"/>
      <c r="BG112" s="752"/>
      <c r="BH112" s="752"/>
      <c r="BI112" s="752"/>
      <c r="BJ112" s="752"/>
      <c r="BK112" s="752"/>
      <c r="BL112" s="752"/>
      <c r="BM112" s="752"/>
      <c r="BN112" s="752"/>
      <c r="BO112" s="752"/>
      <c r="BP112" s="753"/>
      <c r="BQ112" s="816">
        <v>1572778</v>
      </c>
      <c r="BR112" s="817"/>
      <c r="BS112" s="817"/>
      <c r="BT112" s="817"/>
      <c r="BU112" s="817"/>
      <c r="BV112" s="817">
        <v>1522296</v>
      </c>
      <c r="BW112" s="817"/>
      <c r="BX112" s="817"/>
      <c r="BY112" s="817"/>
      <c r="BZ112" s="817"/>
      <c r="CA112" s="817">
        <v>1325501</v>
      </c>
      <c r="CB112" s="817"/>
      <c r="CC112" s="817"/>
      <c r="CD112" s="817"/>
      <c r="CE112" s="817"/>
      <c r="CF112" s="875">
        <v>10</v>
      </c>
      <c r="CG112" s="876"/>
      <c r="CH112" s="876"/>
      <c r="CI112" s="876"/>
      <c r="CJ112" s="876"/>
      <c r="CK112" s="927"/>
      <c r="CL112" s="821"/>
      <c r="CM112" s="815" t="s">
        <v>455</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453</v>
      </c>
      <c r="DH112" s="817"/>
      <c r="DI112" s="817"/>
      <c r="DJ112" s="817"/>
      <c r="DK112" s="817"/>
      <c r="DL112" s="817" t="s">
        <v>453</v>
      </c>
      <c r="DM112" s="817"/>
      <c r="DN112" s="817"/>
      <c r="DO112" s="817"/>
      <c r="DP112" s="817"/>
      <c r="DQ112" s="817" t="s">
        <v>453</v>
      </c>
      <c r="DR112" s="817"/>
      <c r="DS112" s="817"/>
      <c r="DT112" s="817"/>
      <c r="DU112" s="817"/>
      <c r="DV112" s="794" t="s">
        <v>453</v>
      </c>
      <c r="DW112" s="794"/>
      <c r="DX112" s="794"/>
      <c r="DY112" s="794"/>
      <c r="DZ112" s="795"/>
    </row>
    <row r="113" spans="1:130" s="230" customFormat="1" ht="26.25" customHeight="1" x14ac:dyDescent="0.15">
      <c r="A113" s="914"/>
      <c r="B113" s="915"/>
      <c r="C113" s="752" t="s">
        <v>456</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392496</v>
      </c>
      <c r="AB113" s="919"/>
      <c r="AC113" s="919"/>
      <c r="AD113" s="919"/>
      <c r="AE113" s="920"/>
      <c r="AF113" s="921">
        <v>131866</v>
      </c>
      <c r="AG113" s="919"/>
      <c r="AH113" s="919"/>
      <c r="AI113" s="919"/>
      <c r="AJ113" s="920"/>
      <c r="AK113" s="921">
        <v>124912</v>
      </c>
      <c r="AL113" s="919"/>
      <c r="AM113" s="919"/>
      <c r="AN113" s="919"/>
      <c r="AO113" s="920"/>
      <c r="AP113" s="922">
        <v>0.9</v>
      </c>
      <c r="AQ113" s="923"/>
      <c r="AR113" s="923"/>
      <c r="AS113" s="923"/>
      <c r="AT113" s="924"/>
      <c r="AU113" s="932"/>
      <c r="AV113" s="933"/>
      <c r="AW113" s="933"/>
      <c r="AX113" s="933"/>
      <c r="AY113" s="933"/>
      <c r="AZ113" s="815" t="s">
        <v>457</v>
      </c>
      <c r="BA113" s="752"/>
      <c r="BB113" s="752"/>
      <c r="BC113" s="752"/>
      <c r="BD113" s="752"/>
      <c r="BE113" s="752"/>
      <c r="BF113" s="752"/>
      <c r="BG113" s="752"/>
      <c r="BH113" s="752"/>
      <c r="BI113" s="752"/>
      <c r="BJ113" s="752"/>
      <c r="BK113" s="752"/>
      <c r="BL113" s="752"/>
      <c r="BM113" s="752"/>
      <c r="BN113" s="752"/>
      <c r="BO113" s="752"/>
      <c r="BP113" s="753"/>
      <c r="BQ113" s="816">
        <v>2112284</v>
      </c>
      <c r="BR113" s="817"/>
      <c r="BS113" s="817"/>
      <c r="BT113" s="817"/>
      <c r="BU113" s="817"/>
      <c r="BV113" s="817">
        <v>1886136</v>
      </c>
      <c r="BW113" s="817"/>
      <c r="BX113" s="817"/>
      <c r="BY113" s="817"/>
      <c r="BZ113" s="817"/>
      <c r="CA113" s="817">
        <v>1678474</v>
      </c>
      <c r="CB113" s="817"/>
      <c r="CC113" s="817"/>
      <c r="CD113" s="817"/>
      <c r="CE113" s="817"/>
      <c r="CF113" s="875">
        <v>12.7</v>
      </c>
      <c r="CG113" s="876"/>
      <c r="CH113" s="876"/>
      <c r="CI113" s="876"/>
      <c r="CJ113" s="876"/>
      <c r="CK113" s="927"/>
      <c r="CL113" s="821"/>
      <c r="CM113" s="815" t="s">
        <v>458</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453</v>
      </c>
      <c r="DH113" s="780"/>
      <c r="DI113" s="780"/>
      <c r="DJ113" s="780"/>
      <c r="DK113" s="781"/>
      <c r="DL113" s="782" t="s">
        <v>453</v>
      </c>
      <c r="DM113" s="780"/>
      <c r="DN113" s="780"/>
      <c r="DO113" s="780"/>
      <c r="DP113" s="781"/>
      <c r="DQ113" s="782" t="s">
        <v>453</v>
      </c>
      <c r="DR113" s="780"/>
      <c r="DS113" s="780"/>
      <c r="DT113" s="780"/>
      <c r="DU113" s="781"/>
      <c r="DV113" s="824" t="s">
        <v>453</v>
      </c>
      <c r="DW113" s="825"/>
      <c r="DX113" s="825"/>
      <c r="DY113" s="825"/>
      <c r="DZ113" s="826"/>
    </row>
    <row r="114" spans="1:130" s="230" customFormat="1" ht="26.25" customHeight="1" x14ac:dyDescent="0.15">
      <c r="A114" s="914"/>
      <c r="B114" s="915"/>
      <c r="C114" s="752" t="s">
        <v>459</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309160</v>
      </c>
      <c r="AB114" s="780"/>
      <c r="AC114" s="780"/>
      <c r="AD114" s="780"/>
      <c r="AE114" s="781"/>
      <c r="AF114" s="782">
        <v>284221</v>
      </c>
      <c r="AG114" s="780"/>
      <c r="AH114" s="780"/>
      <c r="AI114" s="780"/>
      <c r="AJ114" s="781"/>
      <c r="AK114" s="782">
        <v>282546</v>
      </c>
      <c r="AL114" s="780"/>
      <c r="AM114" s="780"/>
      <c r="AN114" s="780"/>
      <c r="AO114" s="781"/>
      <c r="AP114" s="824">
        <v>2.1</v>
      </c>
      <c r="AQ114" s="825"/>
      <c r="AR114" s="825"/>
      <c r="AS114" s="825"/>
      <c r="AT114" s="826"/>
      <c r="AU114" s="932"/>
      <c r="AV114" s="933"/>
      <c r="AW114" s="933"/>
      <c r="AX114" s="933"/>
      <c r="AY114" s="933"/>
      <c r="AZ114" s="815" t="s">
        <v>460</v>
      </c>
      <c r="BA114" s="752"/>
      <c r="BB114" s="752"/>
      <c r="BC114" s="752"/>
      <c r="BD114" s="752"/>
      <c r="BE114" s="752"/>
      <c r="BF114" s="752"/>
      <c r="BG114" s="752"/>
      <c r="BH114" s="752"/>
      <c r="BI114" s="752"/>
      <c r="BJ114" s="752"/>
      <c r="BK114" s="752"/>
      <c r="BL114" s="752"/>
      <c r="BM114" s="752"/>
      <c r="BN114" s="752"/>
      <c r="BO114" s="752"/>
      <c r="BP114" s="753"/>
      <c r="BQ114" s="816">
        <v>2488961</v>
      </c>
      <c r="BR114" s="817"/>
      <c r="BS114" s="817"/>
      <c r="BT114" s="817"/>
      <c r="BU114" s="817"/>
      <c r="BV114" s="817">
        <v>2563748</v>
      </c>
      <c r="BW114" s="817"/>
      <c r="BX114" s="817"/>
      <c r="BY114" s="817"/>
      <c r="BZ114" s="817"/>
      <c r="CA114" s="817">
        <v>2494102</v>
      </c>
      <c r="CB114" s="817"/>
      <c r="CC114" s="817"/>
      <c r="CD114" s="817"/>
      <c r="CE114" s="817"/>
      <c r="CF114" s="875">
        <v>18.899999999999999</v>
      </c>
      <c r="CG114" s="876"/>
      <c r="CH114" s="876"/>
      <c r="CI114" s="876"/>
      <c r="CJ114" s="876"/>
      <c r="CK114" s="927"/>
      <c r="CL114" s="821"/>
      <c r="CM114" s="815" t="s">
        <v>461</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453</v>
      </c>
      <c r="DH114" s="780"/>
      <c r="DI114" s="780"/>
      <c r="DJ114" s="780"/>
      <c r="DK114" s="781"/>
      <c r="DL114" s="782" t="s">
        <v>453</v>
      </c>
      <c r="DM114" s="780"/>
      <c r="DN114" s="780"/>
      <c r="DO114" s="780"/>
      <c r="DP114" s="781"/>
      <c r="DQ114" s="782" t="s">
        <v>453</v>
      </c>
      <c r="DR114" s="780"/>
      <c r="DS114" s="780"/>
      <c r="DT114" s="780"/>
      <c r="DU114" s="781"/>
      <c r="DV114" s="824" t="s">
        <v>148</v>
      </c>
      <c r="DW114" s="825"/>
      <c r="DX114" s="825"/>
      <c r="DY114" s="825"/>
      <c r="DZ114" s="826"/>
    </row>
    <row r="115" spans="1:130" s="230" customFormat="1" ht="26.25" customHeight="1" x14ac:dyDescent="0.15">
      <c r="A115" s="914"/>
      <c r="B115" s="915"/>
      <c r="C115" s="752" t="s">
        <v>462</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29451</v>
      </c>
      <c r="AB115" s="919"/>
      <c r="AC115" s="919"/>
      <c r="AD115" s="919"/>
      <c r="AE115" s="920"/>
      <c r="AF115" s="921">
        <v>28436</v>
      </c>
      <c r="AG115" s="919"/>
      <c r="AH115" s="919"/>
      <c r="AI115" s="919"/>
      <c r="AJ115" s="920"/>
      <c r="AK115" s="921">
        <v>25189</v>
      </c>
      <c r="AL115" s="919"/>
      <c r="AM115" s="919"/>
      <c r="AN115" s="919"/>
      <c r="AO115" s="920"/>
      <c r="AP115" s="922">
        <v>0.2</v>
      </c>
      <c r="AQ115" s="923"/>
      <c r="AR115" s="923"/>
      <c r="AS115" s="923"/>
      <c r="AT115" s="924"/>
      <c r="AU115" s="932"/>
      <c r="AV115" s="933"/>
      <c r="AW115" s="933"/>
      <c r="AX115" s="933"/>
      <c r="AY115" s="933"/>
      <c r="AZ115" s="815" t="s">
        <v>463</v>
      </c>
      <c r="BA115" s="752"/>
      <c r="BB115" s="752"/>
      <c r="BC115" s="752"/>
      <c r="BD115" s="752"/>
      <c r="BE115" s="752"/>
      <c r="BF115" s="752"/>
      <c r="BG115" s="752"/>
      <c r="BH115" s="752"/>
      <c r="BI115" s="752"/>
      <c r="BJ115" s="752"/>
      <c r="BK115" s="752"/>
      <c r="BL115" s="752"/>
      <c r="BM115" s="752"/>
      <c r="BN115" s="752"/>
      <c r="BO115" s="752"/>
      <c r="BP115" s="753"/>
      <c r="BQ115" s="816">
        <v>10220</v>
      </c>
      <c r="BR115" s="817"/>
      <c r="BS115" s="817"/>
      <c r="BT115" s="817"/>
      <c r="BU115" s="817"/>
      <c r="BV115" s="817">
        <v>9411</v>
      </c>
      <c r="BW115" s="817"/>
      <c r="BX115" s="817"/>
      <c r="BY115" s="817"/>
      <c r="BZ115" s="817"/>
      <c r="CA115" s="817">
        <v>8592</v>
      </c>
      <c r="CB115" s="817"/>
      <c r="CC115" s="817"/>
      <c r="CD115" s="817"/>
      <c r="CE115" s="817"/>
      <c r="CF115" s="875">
        <v>0.1</v>
      </c>
      <c r="CG115" s="876"/>
      <c r="CH115" s="876"/>
      <c r="CI115" s="876"/>
      <c r="CJ115" s="876"/>
      <c r="CK115" s="927"/>
      <c r="CL115" s="821"/>
      <c r="CM115" s="815" t="s">
        <v>464</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453</v>
      </c>
      <c r="DH115" s="780"/>
      <c r="DI115" s="780"/>
      <c r="DJ115" s="780"/>
      <c r="DK115" s="781"/>
      <c r="DL115" s="782" t="s">
        <v>453</v>
      </c>
      <c r="DM115" s="780"/>
      <c r="DN115" s="780"/>
      <c r="DO115" s="780"/>
      <c r="DP115" s="781"/>
      <c r="DQ115" s="782" t="s">
        <v>453</v>
      </c>
      <c r="DR115" s="780"/>
      <c r="DS115" s="780"/>
      <c r="DT115" s="780"/>
      <c r="DU115" s="781"/>
      <c r="DV115" s="824" t="s">
        <v>453</v>
      </c>
      <c r="DW115" s="825"/>
      <c r="DX115" s="825"/>
      <c r="DY115" s="825"/>
      <c r="DZ115" s="826"/>
    </row>
    <row r="116" spans="1:130" s="230" customFormat="1" ht="26.25" customHeight="1" x14ac:dyDescent="0.15">
      <c r="A116" s="916"/>
      <c r="B116" s="917"/>
      <c r="C116" s="839" t="s">
        <v>465</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112</v>
      </c>
      <c r="AB116" s="780"/>
      <c r="AC116" s="780"/>
      <c r="AD116" s="780"/>
      <c r="AE116" s="781"/>
      <c r="AF116" s="782">
        <v>22</v>
      </c>
      <c r="AG116" s="780"/>
      <c r="AH116" s="780"/>
      <c r="AI116" s="780"/>
      <c r="AJ116" s="781"/>
      <c r="AK116" s="782">
        <v>239</v>
      </c>
      <c r="AL116" s="780"/>
      <c r="AM116" s="780"/>
      <c r="AN116" s="780"/>
      <c r="AO116" s="781"/>
      <c r="AP116" s="824">
        <v>0</v>
      </c>
      <c r="AQ116" s="825"/>
      <c r="AR116" s="825"/>
      <c r="AS116" s="825"/>
      <c r="AT116" s="826"/>
      <c r="AU116" s="932"/>
      <c r="AV116" s="933"/>
      <c r="AW116" s="933"/>
      <c r="AX116" s="933"/>
      <c r="AY116" s="933"/>
      <c r="AZ116" s="909" t="s">
        <v>466</v>
      </c>
      <c r="BA116" s="910"/>
      <c r="BB116" s="910"/>
      <c r="BC116" s="910"/>
      <c r="BD116" s="910"/>
      <c r="BE116" s="910"/>
      <c r="BF116" s="910"/>
      <c r="BG116" s="910"/>
      <c r="BH116" s="910"/>
      <c r="BI116" s="910"/>
      <c r="BJ116" s="910"/>
      <c r="BK116" s="910"/>
      <c r="BL116" s="910"/>
      <c r="BM116" s="910"/>
      <c r="BN116" s="910"/>
      <c r="BO116" s="910"/>
      <c r="BP116" s="911"/>
      <c r="BQ116" s="816" t="s">
        <v>453</v>
      </c>
      <c r="BR116" s="817"/>
      <c r="BS116" s="817"/>
      <c r="BT116" s="817"/>
      <c r="BU116" s="817"/>
      <c r="BV116" s="817" t="s">
        <v>453</v>
      </c>
      <c r="BW116" s="817"/>
      <c r="BX116" s="817"/>
      <c r="BY116" s="817"/>
      <c r="BZ116" s="817"/>
      <c r="CA116" s="817" t="s">
        <v>453</v>
      </c>
      <c r="CB116" s="817"/>
      <c r="CC116" s="817"/>
      <c r="CD116" s="817"/>
      <c r="CE116" s="817"/>
      <c r="CF116" s="875" t="s">
        <v>453</v>
      </c>
      <c r="CG116" s="876"/>
      <c r="CH116" s="876"/>
      <c r="CI116" s="876"/>
      <c r="CJ116" s="876"/>
      <c r="CK116" s="927"/>
      <c r="CL116" s="821"/>
      <c r="CM116" s="815" t="s">
        <v>467</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453</v>
      </c>
      <c r="DH116" s="780"/>
      <c r="DI116" s="780"/>
      <c r="DJ116" s="780"/>
      <c r="DK116" s="781"/>
      <c r="DL116" s="782" t="s">
        <v>453</v>
      </c>
      <c r="DM116" s="780"/>
      <c r="DN116" s="780"/>
      <c r="DO116" s="780"/>
      <c r="DP116" s="781"/>
      <c r="DQ116" s="782" t="s">
        <v>453</v>
      </c>
      <c r="DR116" s="780"/>
      <c r="DS116" s="780"/>
      <c r="DT116" s="780"/>
      <c r="DU116" s="781"/>
      <c r="DV116" s="824" t="s">
        <v>453</v>
      </c>
      <c r="DW116" s="825"/>
      <c r="DX116" s="825"/>
      <c r="DY116" s="825"/>
      <c r="DZ116" s="826"/>
    </row>
    <row r="117" spans="1:130" s="230" customFormat="1" ht="26.25" customHeight="1" x14ac:dyDescent="0.15">
      <c r="A117" s="895" t="s">
        <v>189</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468</v>
      </c>
      <c r="Z117" s="897"/>
      <c r="AA117" s="902">
        <v>4536916</v>
      </c>
      <c r="AB117" s="903"/>
      <c r="AC117" s="903"/>
      <c r="AD117" s="903"/>
      <c r="AE117" s="904"/>
      <c r="AF117" s="905">
        <v>4355814</v>
      </c>
      <c r="AG117" s="903"/>
      <c r="AH117" s="903"/>
      <c r="AI117" s="903"/>
      <c r="AJ117" s="904"/>
      <c r="AK117" s="905">
        <v>4686540</v>
      </c>
      <c r="AL117" s="903"/>
      <c r="AM117" s="903"/>
      <c r="AN117" s="903"/>
      <c r="AO117" s="904"/>
      <c r="AP117" s="906"/>
      <c r="AQ117" s="907"/>
      <c r="AR117" s="907"/>
      <c r="AS117" s="907"/>
      <c r="AT117" s="908"/>
      <c r="AU117" s="932"/>
      <c r="AV117" s="933"/>
      <c r="AW117" s="933"/>
      <c r="AX117" s="933"/>
      <c r="AY117" s="933"/>
      <c r="AZ117" s="863" t="s">
        <v>469</v>
      </c>
      <c r="BA117" s="864"/>
      <c r="BB117" s="864"/>
      <c r="BC117" s="864"/>
      <c r="BD117" s="864"/>
      <c r="BE117" s="864"/>
      <c r="BF117" s="864"/>
      <c r="BG117" s="864"/>
      <c r="BH117" s="864"/>
      <c r="BI117" s="864"/>
      <c r="BJ117" s="864"/>
      <c r="BK117" s="864"/>
      <c r="BL117" s="864"/>
      <c r="BM117" s="864"/>
      <c r="BN117" s="864"/>
      <c r="BO117" s="864"/>
      <c r="BP117" s="865"/>
      <c r="BQ117" s="816" t="s">
        <v>148</v>
      </c>
      <c r="BR117" s="817"/>
      <c r="BS117" s="817"/>
      <c r="BT117" s="817"/>
      <c r="BU117" s="817"/>
      <c r="BV117" s="817" t="s">
        <v>148</v>
      </c>
      <c r="BW117" s="817"/>
      <c r="BX117" s="817"/>
      <c r="BY117" s="817"/>
      <c r="BZ117" s="817"/>
      <c r="CA117" s="817" t="s">
        <v>148</v>
      </c>
      <c r="CB117" s="817"/>
      <c r="CC117" s="817"/>
      <c r="CD117" s="817"/>
      <c r="CE117" s="817"/>
      <c r="CF117" s="875" t="s">
        <v>148</v>
      </c>
      <c r="CG117" s="876"/>
      <c r="CH117" s="876"/>
      <c r="CI117" s="876"/>
      <c r="CJ117" s="876"/>
      <c r="CK117" s="927"/>
      <c r="CL117" s="821"/>
      <c r="CM117" s="815" t="s">
        <v>470</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148</v>
      </c>
      <c r="DH117" s="780"/>
      <c r="DI117" s="780"/>
      <c r="DJ117" s="780"/>
      <c r="DK117" s="781"/>
      <c r="DL117" s="782" t="s">
        <v>148</v>
      </c>
      <c r="DM117" s="780"/>
      <c r="DN117" s="780"/>
      <c r="DO117" s="780"/>
      <c r="DP117" s="781"/>
      <c r="DQ117" s="782" t="s">
        <v>148</v>
      </c>
      <c r="DR117" s="780"/>
      <c r="DS117" s="780"/>
      <c r="DT117" s="780"/>
      <c r="DU117" s="781"/>
      <c r="DV117" s="824" t="s">
        <v>148</v>
      </c>
      <c r="DW117" s="825"/>
      <c r="DX117" s="825"/>
      <c r="DY117" s="825"/>
      <c r="DZ117" s="826"/>
    </row>
    <row r="118" spans="1:130" s="230" customFormat="1" ht="26.25" customHeight="1" x14ac:dyDescent="0.15">
      <c r="A118" s="895" t="s">
        <v>443</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440</v>
      </c>
      <c r="AB118" s="896"/>
      <c r="AC118" s="896"/>
      <c r="AD118" s="896"/>
      <c r="AE118" s="897"/>
      <c r="AF118" s="898" t="s">
        <v>441</v>
      </c>
      <c r="AG118" s="896"/>
      <c r="AH118" s="896"/>
      <c r="AI118" s="896"/>
      <c r="AJ118" s="897"/>
      <c r="AK118" s="898" t="s">
        <v>308</v>
      </c>
      <c r="AL118" s="896"/>
      <c r="AM118" s="896"/>
      <c r="AN118" s="896"/>
      <c r="AO118" s="897"/>
      <c r="AP118" s="899" t="s">
        <v>442</v>
      </c>
      <c r="AQ118" s="900"/>
      <c r="AR118" s="900"/>
      <c r="AS118" s="900"/>
      <c r="AT118" s="901"/>
      <c r="AU118" s="932"/>
      <c r="AV118" s="933"/>
      <c r="AW118" s="933"/>
      <c r="AX118" s="933"/>
      <c r="AY118" s="933"/>
      <c r="AZ118" s="838" t="s">
        <v>471</v>
      </c>
      <c r="BA118" s="839"/>
      <c r="BB118" s="839"/>
      <c r="BC118" s="839"/>
      <c r="BD118" s="839"/>
      <c r="BE118" s="839"/>
      <c r="BF118" s="839"/>
      <c r="BG118" s="839"/>
      <c r="BH118" s="839"/>
      <c r="BI118" s="839"/>
      <c r="BJ118" s="839"/>
      <c r="BK118" s="839"/>
      <c r="BL118" s="839"/>
      <c r="BM118" s="839"/>
      <c r="BN118" s="839"/>
      <c r="BO118" s="839"/>
      <c r="BP118" s="840"/>
      <c r="BQ118" s="879" t="s">
        <v>148</v>
      </c>
      <c r="BR118" s="845"/>
      <c r="BS118" s="845"/>
      <c r="BT118" s="845"/>
      <c r="BU118" s="845"/>
      <c r="BV118" s="845" t="s">
        <v>148</v>
      </c>
      <c r="BW118" s="845"/>
      <c r="BX118" s="845"/>
      <c r="BY118" s="845"/>
      <c r="BZ118" s="845"/>
      <c r="CA118" s="845" t="s">
        <v>148</v>
      </c>
      <c r="CB118" s="845"/>
      <c r="CC118" s="845"/>
      <c r="CD118" s="845"/>
      <c r="CE118" s="845"/>
      <c r="CF118" s="875" t="s">
        <v>148</v>
      </c>
      <c r="CG118" s="876"/>
      <c r="CH118" s="876"/>
      <c r="CI118" s="876"/>
      <c r="CJ118" s="876"/>
      <c r="CK118" s="927"/>
      <c r="CL118" s="821"/>
      <c r="CM118" s="815" t="s">
        <v>472</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148</v>
      </c>
      <c r="DH118" s="780"/>
      <c r="DI118" s="780"/>
      <c r="DJ118" s="780"/>
      <c r="DK118" s="781"/>
      <c r="DL118" s="782" t="s">
        <v>148</v>
      </c>
      <c r="DM118" s="780"/>
      <c r="DN118" s="780"/>
      <c r="DO118" s="780"/>
      <c r="DP118" s="781"/>
      <c r="DQ118" s="782" t="s">
        <v>148</v>
      </c>
      <c r="DR118" s="780"/>
      <c r="DS118" s="780"/>
      <c r="DT118" s="780"/>
      <c r="DU118" s="781"/>
      <c r="DV118" s="824" t="s">
        <v>148</v>
      </c>
      <c r="DW118" s="825"/>
      <c r="DX118" s="825"/>
      <c r="DY118" s="825"/>
      <c r="DZ118" s="826"/>
    </row>
    <row r="119" spans="1:130" s="230" customFormat="1" ht="26.25" customHeight="1" x14ac:dyDescent="0.15">
      <c r="A119" s="818" t="s">
        <v>446</v>
      </c>
      <c r="B119" s="819"/>
      <c r="C119" s="860" t="s">
        <v>447</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148</v>
      </c>
      <c r="AB119" s="889"/>
      <c r="AC119" s="889"/>
      <c r="AD119" s="889"/>
      <c r="AE119" s="890"/>
      <c r="AF119" s="891" t="s">
        <v>148</v>
      </c>
      <c r="AG119" s="889"/>
      <c r="AH119" s="889"/>
      <c r="AI119" s="889"/>
      <c r="AJ119" s="890"/>
      <c r="AK119" s="891" t="s">
        <v>148</v>
      </c>
      <c r="AL119" s="889"/>
      <c r="AM119" s="889"/>
      <c r="AN119" s="889"/>
      <c r="AO119" s="890"/>
      <c r="AP119" s="892" t="s">
        <v>453</v>
      </c>
      <c r="AQ119" s="893"/>
      <c r="AR119" s="893"/>
      <c r="AS119" s="893"/>
      <c r="AT119" s="894"/>
      <c r="AU119" s="934"/>
      <c r="AV119" s="935"/>
      <c r="AW119" s="935"/>
      <c r="AX119" s="935"/>
      <c r="AY119" s="935"/>
      <c r="AZ119" s="251" t="s">
        <v>189</v>
      </c>
      <c r="BA119" s="251"/>
      <c r="BB119" s="251"/>
      <c r="BC119" s="251"/>
      <c r="BD119" s="251"/>
      <c r="BE119" s="251"/>
      <c r="BF119" s="251"/>
      <c r="BG119" s="251"/>
      <c r="BH119" s="251"/>
      <c r="BI119" s="251"/>
      <c r="BJ119" s="251"/>
      <c r="BK119" s="251"/>
      <c r="BL119" s="251"/>
      <c r="BM119" s="251"/>
      <c r="BN119" s="251"/>
      <c r="BO119" s="877" t="s">
        <v>473</v>
      </c>
      <c r="BP119" s="878"/>
      <c r="BQ119" s="879">
        <v>44729400</v>
      </c>
      <c r="BR119" s="845"/>
      <c r="BS119" s="845"/>
      <c r="BT119" s="845"/>
      <c r="BU119" s="845"/>
      <c r="BV119" s="845">
        <v>43981253</v>
      </c>
      <c r="BW119" s="845"/>
      <c r="BX119" s="845"/>
      <c r="BY119" s="845"/>
      <c r="BZ119" s="845"/>
      <c r="CA119" s="845">
        <v>42617995</v>
      </c>
      <c r="CB119" s="845"/>
      <c r="CC119" s="845"/>
      <c r="CD119" s="845"/>
      <c r="CE119" s="845"/>
      <c r="CF119" s="748"/>
      <c r="CG119" s="749"/>
      <c r="CH119" s="749"/>
      <c r="CI119" s="749"/>
      <c r="CJ119" s="834"/>
      <c r="CK119" s="928"/>
      <c r="CL119" s="823"/>
      <c r="CM119" s="838" t="s">
        <v>474</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54959</v>
      </c>
      <c r="DH119" s="764"/>
      <c r="DI119" s="764"/>
      <c r="DJ119" s="764"/>
      <c r="DK119" s="765"/>
      <c r="DL119" s="766">
        <v>37547</v>
      </c>
      <c r="DM119" s="764"/>
      <c r="DN119" s="764"/>
      <c r="DO119" s="764"/>
      <c r="DP119" s="765"/>
      <c r="DQ119" s="766">
        <v>23382</v>
      </c>
      <c r="DR119" s="764"/>
      <c r="DS119" s="764"/>
      <c r="DT119" s="764"/>
      <c r="DU119" s="765"/>
      <c r="DV119" s="848">
        <v>0.2</v>
      </c>
      <c r="DW119" s="849"/>
      <c r="DX119" s="849"/>
      <c r="DY119" s="849"/>
      <c r="DZ119" s="850"/>
    </row>
    <row r="120" spans="1:130" s="230" customFormat="1" ht="26.25" customHeight="1" x14ac:dyDescent="0.15">
      <c r="A120" s="820"/>
      <c r="B120" s="821"/>
      <c r="C120" s="815" t="s">
        <v>450</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148</v>
      </c>
      <c r="AB120" s="780"/>
      <c r="AC120" s="780"/>
      <c r="AD120" s="780"/>
      <c r="AE120" s="781"/>
      <c r="AF120" s="782" t="s">
        <v>148</v>
      </c>
      <c r="AG120" s="780"/>
      <c r="AH120" s="780"/>
      <c r="AI120" s="780"/>
      <c r="AJ120" s="781"/>
      <c r="AK120" s="782" t="s">
        <v>148</v>
      </c>
      <c r="AL120" s="780"/>
      <c r="AM120" s="780"/>
      <c r="AN120" s="780"/>
      <c r="AO120" s="781"/>
      <c r="AP120" s="824" t="s">
        <v>453</v>
      </c>
      <c r="AQ120" s="825"/>
      <c r="AR120" s="825"/>
      <c r="AS120" s="825"/>
      <c r="AT120" s="826"/>
      <c r="AU120" s="880" t="s">
        <v>475</v>
      </c>
      <c r="AV120" s="881"/>
      <c r="AW120" s="881"/>
      <c r="AX120" s="881"/>
      <c r="AY120" s="882"/>
      <c r="AZ120" s="860" t="s">
        <v>476</v>
      </c>
      <c r="BA120" s="808"/>
      <c r="BB120" s="808"/>
      <c r="BC120" s="808"/>
      <c r="BD120" s="808"/>
      <c r="BE120" s="808"/>
      <c r="BF120" s="808"/>
      <c r="BG120" s="808"/>
      <c r="BH120" s="808"/>
      <c r="BI120" s="808"/>
      <c r="BJ120" s="808"/>
      <c r="BK120" s="808"/>
      <c r="BL120" s="808"/>
      <c r="BM120" s="808"/>
      <c r="BN120" s="808"/>
      <c r="BO120" s="808"/>
      <c r="BP120" s="809"/>
      <c r="BQ120" s="861">
        <v>11399199</v>
      </c>
      <c r="BR120" s="842"/>
      <c r="BS120" s="842"/>
      <c r="BT120" s="842"/>
      <c r="BU120" s="842"/>
      <c r="BV120" s="842">
        <v>13180119</v>
      </c>
      <c r="BW120" s="842"/>
      <c r="BX120" s="842"/>
      <c r="BY120" s="842"/>
      <c r="BZ120" s="842"/>
      <c r="CA120" s="842">
        <v>13979080</v>
      </c>
      <c r="CB120" s="842"/>
      <c r="CC120" s="842"/>
      <c r="CD120" s="842"/>
      <c r="CE120" s="842"/>
      <c r="CF120" s="866">
        <v>105.8</v>
      </c>
      <c r="CG120" s="867"/>
      <c r="CH120" s="867"/>
      <c r="CI120" s="867"/>
      <c r="CJ120" s="867"/>
      <c r="CK120" s="868" t="s">
        <v>477</v>
      </c>
      <c r="CL120" s="852"/>
      <c r="CM120" s="852"/>
      <c r="CN120" s="852"/>
      <c r="CO120" s="853"/>
      <c r="CP120" s="872" t="s">
        <v>478</v>
      </c>
      <c r="CQ120" s="873"/>
      <c r="CR120" s="873"/>
      <c r="CS120" s="873"/>
      <c r="CT120" s="873"/>
      <c r="CU120" s="873"/>
      <c r="CV120" s="873"/>
      <c r="CW120" s="873"/>
      <c r="CX120" s="873"/>
      <c r="CY120" s="873"/>
      <c r="CZ120" s="873"/>
      <c r="DA120" s="873"/>
      <c r="DB120" s="873"/>
      <c r="DC120" s="873"/>
      <c r="DD120" s="873"/>
      <c r="DE120" s="873"/>
      <c r="DF120" s="874"/>
      <c r="DG120" s="861">
        <v>1454342</v>
      </c>
      <c r="DH120" s="842"/>
      <c r="DI120" s="842"/>
      <c r="DJ120" s="842"/>
      <c r="DK120" s="842"/>
      <c r="DL120" s="842">
        <v>1434917</v>
      </c>
      <c r="DM120" s="842"/>
      <c r="DN120" s="842"/>
      <c r="DO120" s="842"/>
      <c r="DP120" s="842"/>
      <c r="DQ120" s="842">
        <v>1259418</v>
      </c>
      <c r="DR120" s="842"/>
      <c r="DS120" s="842"/>
      <c r="DT120" s="842"/>
      <c r="DU120" s="842"/>
      <c r="DV120" s="843">
        <v>9.5</v>
      </c>
      <c r="DW120" s="843"/>
      <c r="DX120" s="843"/>
      <c r="DY120" s="843"/>
      <c r="DZ120" s="844"/>
    </row>
    <row r="121" spans="1:130" s="230" customFormat="1" ht="26.25" customHeight="1" x14ac:dyDescent="0.15">
      <c r="A121" s="820"/>
      <c r="B121" s="821"/>
      <c r="C121" s="863" t="s">
        <v>479</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148</v>
      </c>
      <c r="AB121" s="780"/>
      <c r="AC121" s="780"/>
      <c r="AD121" s="780"/>
      <c r="AE121" s="781"/>
      <c r="AF121" s="782" t="s">
        <v>148</v>
      </c>
      <c r="AG121" s="780"/>
      <c r="AH121" s="780"/>
      <c r="AI121" s="780"/>
      <c r="AJ121" s="781"/>
      <c r="AK121" s="782" t="s">
        <v>148</v>
      </c>
      <c r="AL121" s="780"/>
      <c r="AM121" s="780"/>
      <c r="AN121" s="780"/>
      <c r="AO121" s="781"/>
      <c r="AP121" s="824" t="s">
        <v>148</v>
      </c>
      <c r="AQ121" s="825"/>
      <c r="AR121" s="825"/>
      <c r="AS121" s="825"/>
      <c r="AT121" s="826"/>
      <c r="AU121" s="883"/>
      <c r="AV121" s="884"/>
      <c r="AW121" s="884"/>
      <c r="AX121" s="884"/>
      <c r="AY121" s="885"/>
      <c r="AZ121" s="815" t="s">
        <v>480</v>
      </c>
      <c r="BA121" s="752"/>
      <c r="BB121" s="752"/>
      <c r="BC121" s="752"/>
      <c r="BD121" s="752"/>
      <c r="BE121" s="752"/>
      <c r="BF121" s="752"/>
      <c r="BG121" s="752"/>
      <c r="BH121" s="752"/>
      <c r="BI121" s="752"/>
      <c r="BJ121" s="752"/>
      <c r="BK121" s="752"/>
      <c r="BL121" s="752"/>
      <c r="BM121" s="752"/>
      <c r="BN121" s="752"/>
      <c r="BO121" s="752"/>
      <c r="BP121" s="753"/>
      <c r="BQ121" s="816">
        <v>1836356</v>
      </c>
      <c r="BR121" s="817"/>
      <c r="BS121" s="817"/>
      <c r="BT121" s="817"/>
      <c r="BU121" s="817"/>
      <c r="BV121" s="817">
        <v>1835678</v>
      </c>
      <c r="BW121" s="817"/>
      <c r="BX121" s="817"/>
      <c r="BY121" s="817"/>
      <c r="BZ121" s="817"/>
      <c r="CA121" s="817">
        <v>1771984</v>
      </c>
      <c r="CB121" s="817"/>
      <c r="CC121" s="817"/>
      <c r="CD121" s="817"/>
      <c r="CE121" s="817"/>
      <c r="CF121" s="875">
        <v>13.4</v>
      </c>
      <c r="CG121" s="876"/>
      <c r="CH121" s="876"/>
      <c r="CI121" s="876"/>
      <c r="CJ121" s="876"/>
      <c r="CK121" s="869"/>
      <c r="CL121" s="855"/>
      <c r="CM121" s="855"/>
      <c r="CN121" s="855"/>
      <c r="CO121" s="856"/>
      <c r="CP121" s="835" t="s">
        <v>481</v>
      </c>
      <c r="CQ121" s="836"/>
      <c r="CR121" s="836"/>
      <c r="CS121" s="836"/>
      <c r="CT121" s="836"/>
      <c r="CU121" s="836"/>
      <c r="CV121" s="836"/>
      <c r="CW121" s="836"/>
      <c r="CX121" s="836"/>
      <c r="CY121" s="836"/>
      <c r="CZ121" s="836"/>
      <c r="DA121" s="836"/>
      <c r="DB121" s="836"/>
      <c r="DC121" s="836"/>
      <c r="DD121" s="836"/>
      <c r="DE121" s="836"/>
      <c r="DF121" s="837"/>
      <c r="DG121" s="816">
        <v>33988</v>
      </c>
      <c r="DH121" s="817"/>
      <c r="DI121" s="817"/>
      <c r="DJ121" s="817"/>
      <c r="DK121" s="817"/>
      <c r="DL121" s="817">
        <v>30603</v>
      </c>
      <c r="DM121" s="817"/>
      <c r="DN121" s="817"/>
      <c r="DO121" s="817"/>
      <c r="DP121" s="817"/>
      <c r="DQ121" s="817">
        <v>23538</v>
      </c>
      <c r="DR121" s="817"/>
      <c r="DS121" s="817"/>
      <c r="DT121" s="817"/>
      <c r="DU121" s="817"/>
      <c r="DV121" s="794">
        <v>0.2</v>
      </c>
      <c r="DW121" s="794"/>
      <c r="DX121" s="794"/>
      <c r="DY121" s="794"/>
      <c r="DZ121" s="795"/>
    </row>
    <row r="122" spans="1:130" s="230" customFormat="1" ht="26.25" customHeight="1" x14ac:dyDescent="0.15">
      <c r="A122" s="820"/>
      <c r="B122" s="821"/>
      <c r="C122" s="815" t="s">
        <v>461</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148</v>
      </c>
      <c r="AB122" s="780"/>
      <c r="AC122" s="780"/>
      <c r="AD122" s="780"/>
      <c r="AE122" s="781"/>
      <c r="AF122" s="782" t="s">
        <v>148</v>
      </c>
      <c r="AG122" s="780"/>
      <c r="AH122" s="780"/>
      <c r="AI122" s="780"/>
      <c r="AJ122" s="781"/>
      <c r="AK122" s="782" t="s">
        <v>148</v>
      </c>
      <c r="AL122" s="780"/>
      <c r="AM122" s="780"/>
      <c r="AN122" s="780"/>
      <c r="AO122" s="781"/>
      <c r="AP122" s="824" t="s">
        <v>148</v>
      </c>
      <c r="AQ122" s="825"/>
      <c r="AR122" s="825"/>
      <c r="AS122" s="825"/>
      <c r="AT122" s="826"/>
      <c r="AU122" s="883"/>
      <c r="AV122" s="884"/>
      <c r="AW122" s="884"/>
      <c r="AX122" s="884"/>
      <c r="AY122" s="885"/>
      <c r="AZ122" s="838" t="s">
        <v>482</v>
      </c>
      <c r="BA122" s="839"/>
      <c r="BB122" s="839"/>
      <c r="BC122" s="839"/>
      <c r="BD122" s="839"/>
      <c r="BE122" s="839"/>
      <c r="BF122" s="839"/>
      <c r="BG122" s="839"/>
      <c r="BH122" s="839"/>
      <c r="BI122" s="839"/>
      <c r="BJ122" s="839"/>
      <c r="BK122" s="839"/>
      <c r="BL122" s="839"/>
      <c r="BM122" s="839"/>
      <c r="BN122" s="839"/>
      <c r="BO122" s="839"/>
      <c r="BP122" s="840"/>
      <c r="BQ122" s="879">
        <v>29818897</v>
      </c>
      <c r="BR122" s="845"/>
      <c r="BS122" s="845"/>
      <c r="BT122" s="845"/>
      <c r="BU122" s="845"/>
      <c r="BV122" s="845">
        <v>29324147</v>
      </c>
      <c r="BW122" s="845"/>
      <c r="BX122" s="845"/>
      <c r="BY122" s="845"/>
      <c r="BZ122" s="845"/>
      <c r="CA122" s="845">
        <v>28577533</v>
      </c>
      <c r="CB122" s="845"/>
      <c r="CC122" s="845"/>
      <c r="CD122" s="845"/>
      <c r="CE122" s="845"/>
      <c r="CF122" s="846">
        <v>216.2</v>
      </c>
      <c r="CG122" s="847"/>
      <c r="CH122" s="847"/>
      <c r="CI122" s="847"/>
      <c r="CJ122" s="847"/>
      <c r="CK122" s="869"/>
      <c r="CL122" s="855"/>
      <c r="CM122" s="855"/>
      <c r="CN122" s="855"/>
      <c r="CO122" s="856"/>
      <c r="CP122" s="835" t="s">
        <v>483</v>
      </c>
      <c r="CQ122" s="836"/>
      <c r="CR122" s="836"/>
      <c r="CS122" s="836"/>
      <c r="CT122" s="836"/>
      <c r="CU122" s="836"/>
      <c r="CV122" s="836"/>
      <c r="CW122" s="836"/>
      <c r="CX122" s="836"/>
      <c r="CY122" s="836"/>
      <c r="CZ122" s="836"/>
      <c r="DA122" s="836"/>
      <c r="DB122" s="836"/>
      <c r="DC122" s="836"/>
      <c r="DD122" s="836"/>
      <c r="DE122" s="836"/>
      <c r="DF122" s="837"/>
      <c r="DG122" s="816">
        <v>50862</v>
      </c>
      <c r="DH122" s="817"/>
      <c r="DI122" s="817"/>
      <c r="DJ122" s="817"/>
      <c r="DK122" s="817"/>
      <c r="DL122" s="817">
        <v>33563</v>
      </c>
      <c r="DM122" s="817"/>
      <c r="DN122" s="817"/>
      <c r="DO122" s="817"/>
      <c r="DP122" s="817"/>
      <c r="DQ122" s="817">
        <v>22231</v>
      </c>
      <c r="DR122" s="817"/>
      <c r="DS122" s="817"/>
      <c r="DT122" s="817"/>
      <c r="DU122" s="817"/>
      <c r="DV122" s="794">
        <v>0.2</v>
      </c>
      <c r="DW122" s="794"/>
      <c r="DX122" s="794"/>
      <c r="DY122" s="794"/>
      <c r="DZ122" s="795"/>
    </row>
    <row r="123" spans="1:130" s="230" customFormat="1" ht="26.25" customHeight="1" x14ac:dyDescent="0.15">
      <c r="A123" s="820"/>
      <c r="B123" s="821"/>
      <c r="C123" s="815" t="s">
        <v>467</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148</v>
      </c>
      <c r="AB123" s="780"/>
      <c r="AC123" s="780"/>
      <c r="AD123" s="780"/>
      <c r="AE123" s="781"/>
      <c r="AF123" s="782" t="s">
        <v>453</v>
      </c>
      <c r="AG123" s="780"/>
      <c r="AH123" s="780"/>
      <c r="AI123" s="780"/>
      <c r="AJ123" s="781"/>
      <c r="AK123" s="782" t="s">
        <v>148</v>
      </c>
      <c r="AL123" s="780"/>
      <c r="AM123" s="780"/>
      <c r="AN123" s="780"/>
      <c r="AO123" s="781"/>
      <c r="AP123" s="824" t="s">
        <v>453</v>
      </c>
      <c r="AQ123" s="825"/>
      <c r="AR123" s="825"/>
      <c r="AS123" s="825"/>
      <c r="AT123" s="826"/>
      <c r="AU123" s="886"/>
      <c r="AV123" s="887"/>
      <c r="AW123" s="887"/>
      <c r="AX123" s="887"/>
      <c r="AY123" s="887"/>
      <c r="AZ123" s="251" t="s">
        <v>189</v>
      </c>
      <c r="BA123" s="251"/>
      <c r="BB123" s="251"/>
      <c r="BC123" s="251"/>
      <c r="BD123" s="251"/>
      <c r="BE123" s="251"/>
      <c r="BF123" s="251"/>
      <c r="BG123" s="251"/>
      <c r="BH123" s="251"/>
      <c r="BI123" s="251"/>
      <c r="BJ123" s="251"/>
      <c r="BK123" s="251"/>
      <c r="BL123" s="251"/>
      <c r="BM123" s="251"/>
      <c r="BN123" s="251"/>
      <c r="BO123" s="877" t="s">
        <v>484</v>
      </c>
      <c r="BP123" s="878"/>
      <c r="BQ123" s="832">
        <v>43054452</v>
      </c>
      <c r="BR123" s="833"/>
      <c r="BS123" s="833"/>
      <c r="BT123" s="833"/>
      <c r="BU123" s="833"/>
      <c r="BV123" s="833">
        <v>44339944</v>
      </c>
      <c r="BW123" s="833"/>
      <c r="BX123" s="833"/>
      <c r="BY123" s="833"/>
      <c r="BZ123" s="833"/>
      <c r="CA123" s="833">
        <v>44328597</v>
      </c>
      <c r="CB123" s="833"/>
      <c r="CC123" s="833"/>
      <c r="CD123" s="833"/>
      <c r="CE123" s="833"/>
      <c r="CF123" s="748"/>
      <c r="CG123" s="749"/>
      <c r="CH123" s="749"/>
      <c r="CI123" s="749"/>
      <c r="CJ123" s="834"/>
      <c r="CK123" s="869"/>
      <c r="CL123" s="855"/>
      <c r="CM123" s="855"/>
      <c r="CN123" s="855"/>
      <c r="CO123" s="856"/>
      <c r="CP123" s="835" t="s">
        <v>485</v>
      </c>
      <c r="CQ123" s="836"/>
      <c r="CR123" s="836"/>
      <c r="CS123" s="836"/>
      <c r="CT123" s="836"/>
      <c r="CU123" s="836"/>
      <c r="CV123" s="836"/>
      <c r="CW123" s="836"/>
      <c r="CX123" s="836"/>
      <c r="CY123" s="836"/>
      <c r="CZ123" s="836"/>
      <c r="DA123" s="836"/>
      <c r="DB123" s="836"/>
      <c r="DC123" s="836"/>
      <c r="DD123" s="836"/>
      <c r="DE123" s="836"/>
      <c r="DF123" s="837"/>
      <c r="DG123" s="779">
        <v>24624</v>
      </c>
      <c r="DH123" s="780"/>
      <c r="DI123" s="780"/>
      <c r="DJ123" s="780"/>
      <c r="DK123" s="781"/>
      <c r="DL123" s="782">
        <v>22439</v>
      </c>
      <c r="DM123" s="780"/>
      <c r="DN123" s="780"/>
      <c r="DO123" s="780"/>
      <c r="DP123" s="781"/>
      <c r="DQ123" s="782">
        <v>19940</v>
      </c>
      <c r="DR123" s="780"/>
      <c r="DS123" s="780"/>
      <c r="DT123" s="780"/>
      <c r="DU123" s="781"/>
      <c r="DV123" s="824">
        <v>0.2</v>
      </c>
      <c r="DW123" s="825"/>
      <c r="DX123" s="825"/>
      <c r="DY123" s="825"/>
      <c r="DZ123" s="826"/>
    </row>
    <row r="124" spans="1:130" s="230" customFormat="1" ht="26.25" customHeight="1" thickBot="1" x14ac:dyDescent="0.2">
      <c r="A124" s="820"/>
      <c r="B124" s="821"/>
      <c r="C124" s="815" t="s">
        <v>470</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148</v>
      </c>
      <c r="AB124" s="780"/>
      <c r="AC124" s="780"/>
      <c r="AD124" s="780"/>
      <c r="AE124" s="781"/>
      <c r="AF124" s="782" t="s">
        <v>148</v>
      </c>
      <c r="AG124" s="780"/>
      <c r="AH124" s="780"/>
      <c r="AI124" s="780"/>
      <c r="AJ124" s="781"/>
      <c r="AK124" s="782" t="s">
        <v>148</v>
      </c>
      <c r="AL124" s="780"/>
      <c r="AM124" s="780"/>
      <c r="AN124" s="780"/>
      <c r="AO124" s="781"/>
      <c r="AP124" s="824" t="s">
        <v>148</v>
      </c>
      <c r="AQ124" s="825"/>
      <c r="AR124" s="825"/>
      <c r="AS124" s="825"/>
      <c r="AT124" s="826"/>
      <c r="AU124" s="827" t="s">
        <v>486</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12.8</v>
      </c>
      <c r="BR124" s="831"/>
      <c r="BS124" s="831"/>
      <c r="BT124" s="831"/>
      <c r="BU124" s="831"/>
      <c r="BV124" s="831" t="s">
        <v>148</v>
      </c>
      <c r="BW124" s="831"/>
      <c r="BX124" s="831"/>
      <c r="BY124" s="831"/>
      <c r="BZ124" s="831"/>
      <c r="CA124" s="831" t="s">
        <v>148</v>
      </c>
      <c r="CB124" s="831"/>
      <c r="CC124" s="831"/>
      <c r="CD124" s="831"/>
      <c r="CE124" s="831"/>
      <c r="CF124" s="726"/>
      <c r="CG124" s="727"/>
      <c r="CH124" s="727"/>
      <c r="CI124" s="727"/>
      <c r="CJ124" s="862"/>
      <c r="CK124" s="870"/>
      <c r="CL124" s="870"/>
      <c r="CM124" s="870"/>
      <c r="CN124" s="870"/>
      <c r="CO124" s="871"/>
      <c r="CP124" s="835" t="s">
        <v>487</v>
      </c>
      <c r="CQ124" s="836"/>
      <c r="CR124" s="836"/>
      <c r="CS124" s="836"/>
      <c r="CT124" s="836"/>
      <c r="CU124" s="836"/>
      <c r="CV124" s="836"/>
      <c r="CW124" s="836"/>
      <c r="CX124" s="836"/>
      <c r="CY124" s="836"/>
      <c r="CZ124" s="836"/>
      <c r="DA124" s="836"/>
      <c r="DB124" s="836"/>
      <c r="DC124" s="836"/>
      <c r="DD124" s="836"/>
      <c r="DE124" s="836"/>
      <c r="DF124" s="837"/>
      <c r="DG124" s="763">
        <v>8962</v>
      </c>
      <c r="DH124" s="764"/>
      <c r="DI124" s="764"/>
      <c r="DJ124" s="764"/>
      <c r="DK124" s="765"/>
      <c r="DL124" s="766">
        <v>774</v>
      </c>
      <c r="DM124" s="764"/>
      <c r="DN124" s="764"/>
      <c r="DO124" s="764"/>
      <c r="DP124" s="765"/>
      <c r="DQ124" s="766">
        <v>374</v>
      </c>
      <c r="DR124" s="764"/>
      <c r="DS124" s="764"/>
      <c r="DT124" s="764"/>
      <c r="DU124" s="765"/>
      <c r="DV124" s="848">
        <v>0</v>
      </c>
      <c r="DW124" s="849"/>
      <c r="DX124" s="849"/>
      <c r="DY124" s="849"/>
      <c r="DZ124" s="850"/>
    </row>
    <row r="125" spans="1:130" s="230" customFormat="1" ht="26.25" customHeight="1" x14ac:dyDescent="0.15">
      <c r="A125" s="820"/>
      <c r="B125" s="821"/>
      <c r="C125" s="815" t="s">
        <v>472</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453</v>
      </c>
      <c r="AB125" s="780"/>
      <c r="AC125" s="780"/>
      <c r="AD125" s="780"/>
      <c r="AE125" s="781"/>
      <c r="AF125" s="782" t="s">
        <v>148</v>
      </c>
      <c r="AG125" s="780"/>
      <c r="AH125" s="780"/>
      <c r="AI125" s="780"/>
      <c r="AJ125" s="781"/>
      <c r="AK125" s="782" t="s">
        <v>148</v>
      </c>
      <c r="AL125" s="780"/>
      <c r="AM125" s="780"/>
      <c r="AN125" s="780"/>
      <c r="AO125" s="781"/>
      <c r="AP125" s="824" t="s">
        <v>148</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488</v>
      </c>
      <c r="CL125" s="852"/>
      <c r="CM125" s="852"/>
      <c r="CN125" s="852"/>
      <c r="CO125" s="853"/>
      <c r="CP125" s="860" t="s">
        <v>489</v>
      </c>
      <c r="CQ125" s="808"/>
      <c r="CR125" s="808"/>
      <c r="CS125" s="808"/>
      <c r="CT125" s="808"/>
      <c r="CU125" s="808"/>
      <c r="CV125" s="808"/>
      <c r="CW125" s="808"/>
      <c r="CX125" s="808"/>
      <c r="CY125" s="808"/>
      <c r="CZ125" s="808"/>
      <c r="DA125" s="808"/>
      <c r="DB125" s="808"/>
      <c r="DC125" s="808"/>
      <c r="DD125" s="808"/>
      <c r="DE125" s="808"/>
      <c r="DF125" s="809"/>
      <c r="DG125" s="861" t="s">
        <v>148</v>
      </c>
      <c r="DH125" s="842"/>
      <c r="DI125" s="842"/>
      <c r="DJ125" s="842"/>
      <c r="DK125" s="842"/>
      <c r="DL125" s="842" t="s">
        <v>148</v>
      </c>
      <c r="DM125" s="842"/>
      <c r="DN125" s="842"/>
      <c r="DO125" s="842"/>
      <c r="DP125" s="842"/>
      <c r="DQ125" s="842" t="s">
        <v>148</v>
      </c>
      <c r="DR125" s="842"/>
      <c r="DS125" s="842"/>
      <c r="DT125" s="842"/>
      <c r="DU125" s="842"/>
      <c r="DV125" s="843" t="s">
        <v>148</v>
      </c>
      <c r="DW125" s="843"/>
      <c r="DX125" s="843"/>
      <c r="DY125" s="843"/>
      <c r="DZ125" s="844"/>
    </row>
    <row r="126" spans="1:130" s="230" customFormat="1" ht="26.25" customHeight="1" thickBot="1" x14ac:dyDescent="0.2">
      <c r="A126" s="820"/>
      <c r="B126" s="821"/>
      <c r="C126" s="815" t="s">
        <v>474</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20699</v>
      </c>
      <c r="AB126" s="780"/>
      <c r="AC126" s="780"/>
      <c r="AD126" s="780"/>
      <c r="AE126" s="781"/>
      <c r="AF126" s="782">
        <v>20699</v>
      </c>
      <c r="AG126" s="780"/>
      <c r="AH126" s="780"/>
      <c r="AI126" s="780"/>
      <c r="AJ126" s="781"/>
      <c r="AK126" s="782">
        <v>16839</v>
      </c>
      <c r="AL126" s="780"/>
      <c r="AM126" s="780"/>
      <c r="AN126" s="780"/>
      <c r="AO126" s="781"/>
      <c r="AP126" s="824">
        <v>0.1</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490</v>
      </c>
      <c r="CQ126" s="752"/>
      <c r="CR126" s="752"/>
      <c r="CS126" s="752"/>
      <c r="CT126" s="752"/>
      <c r="CU126" s="752"/>
      <c r="CV126" s="752"/>
      <c r="CW126" s="752"/>
      <c r="CX126" s="752"/>
      <c r="CY126" s="752"/>
      <c r="CZ126" s="752"/>
      <c r="DA126" s="752"/>
      <c r="DB126" s="752"/>
      <c r="DC126" s="752"/>
      <c r="DD126" s="752"/>
      <c r="DE126" s="752"/>
      <c r="DF126" s="753"/>
      <c r="DG126" s="816" t="s">
        <v>453</v>
      </c>
      <c r="DH126" s="817"/>
      <c r="DI126" s="817"/>
      <c r="DJ126" s="817"/>
      <c r="DK126" s="817"/>
      <c r="DL126" s="817" t="s">
        <v>148</v>
      </c>
      <c r="DM126" s="817"/>
      <c r="DN126" s="817"/>
      <c r="DO126" s="817"/>
      <c r="DP126" s="817"/>
      <c r="DQ126" s="817" t="s">
        <v>148</v>
      </c>
      <c r="DR126" s="817"/>
      <c r="DS126" s="817"/>
      <c r="DT126" s="817"/>
      <c r="DU126" s="817"/>
      <c r="DV126" s="794" t="s">
        <v>148</v>
      </c>
      <c r="DW126" s="794"/>
      <c r="DX126" s="794"/>
      <c r="DY126" s="794"/>
      <c r="DZ126" s="795"/>
    </row>
    <row r="127" spans="1:130" s="230" customFormat="1" ht="26.25" customHeight="1" x14ac:dyDescent="0.15">
      <c r="A127" s="822"/>
      <c r="B127" s="823"/>
      <c r="C127" s="838" t="s">
        <v>491</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v>8752</v>
      </c>
      <c r="AB127" s="780"/>
      <c r="AC127" s="780"/>
      <c r="AD127" s="780"/>
      <c r="AE127" s="781"/>
      <c r="AF127" s="782">
        <v>7737</v>
      </c>
      <c r="AG127" s="780"/>
      <c r="AH127" s="780"/>
      <c r="AI127" s="780"/>
      <c r="AJ127" s="781"/>
      <c r="AK127" s="782">
        <v>8350</v>
      </c>
      <c r="AL127" s="780"/>
      <c r="AM127" s="780"/>
      <c r="AN127" s="780"/>
      <c r="AO127" s="781"/>
      <c r="AP127" s="824">
        <v>0.1</v>
      </c>
      <c r="AQ127" s="825"/>
      <c r="AR127" s="825"/>
      <c r="AS127" s="825"/>
      <c r="AT127" s="826"/>
      <c r="AU127" s="232"/>
      <c r="AV127" s="232"/>
      <c r="AW127" s="232"/>
      <c r="AX127" s="841" t="s">
        <v>492</v>
      </c>
      <c r="AY127" s="812"/>
      <c r="AZ127" s="812"/>
      <c r="BA127" s="812"/>
      <c r="BB127" s="812"/>
      <c r="BC127" s="812"/>
      <c r="BD127" s="812"/>
      <c r="BE127" s="813"/>
      <c r="BF127" s="811" t="s">
        <v>493</v>
      </c>
      <c r="BG127" s="812"/>
      <c r="BH127" s="812"/>
      <c r="BI127" s="812"/>
      <c r="BJ127" s="812"/>
      <c r="BK127" s="812"/>
      <c r="BL127" s="813"/>
      <c r="BM127" s="811" t="s">
        <v>494</v>
      </c>
      <c r="BN127" s="812"/>
      <c r="BO127" s="812"/>
      <c r="BP127" s="812"/>
      <c r="BQ127" s="812"/>
      <c r="BR127" s="812"/>
      <c r="BS127" s="813"/>
      <c r="BT127" s="811" t="s">
        <v>495</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496</v>
      </c>
      <c r="CQ127" s="752"/>
      <c r="CR127" s="752"/>
      <c r="CS127" s="752"/>
      <c r="CT127" s="752"/>
      <c r="CU127" s="752"/>
      <c r="CV127" s="752"/>
      <c r="CW127" s="752"/>
      <c r="CX127" s="752"/>
      <c r="CY127" s="752"/>
      <c r="CZ127" s="752"/>
      <c r="DA127" s="752"/>
      <c r="DB127" s="752"/>
      <c r="DC127" s="752"/>
      <c r="DD127" s="752"/>
      <c r="DE127" s="752"/>
      <c r="DF127" s="753"/>
      <c r="DG127" s="816" t="s">
        <v>453</v>
      </c>
      <c r="DH127" s="817"/>
      <c r="DI127" s="817"/>
      <c r="DJ127" s="817"/>
      <c r="DK127" s="817"/>
      <c r="DL127" s="817" t="s">
        <v>148</v>
      </c>
      <c r="DM127" s="817"/>
      <c r="DN127" s="817"/>
      <c r="DO127" s="817"/>
      <c r="DP127" s="817"/>
      <c r="DQ127" s="817" t="s">
        <v>148</v>
      </c>
      <c r="DR127" s="817"/>
      <c r="DS127" s="817"/>
      <c r="DT127" s="817"/>
      <c r="DU127" s="817"/>
      <c r="DV127" s="794" t="s">
        <v>148</v>
      </c>
      <c r="DW127" s="794"/>
      <c r="DX127" s="794"/>
      <c r="DY127" s="794"/>
      <c r="DZ127" s="795"/>
    </row>
    <row r="128" spans="1:130" s="230" customFormat="1" ht="26.25" customHeight="1" thickBot="1" x14ac:dyDescent="0.2">
      <c r="A128" s="796" t="s">
        <v>497</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498</v>
      </c>
      <c r="X128" s="798"/>
      <c r="Y128" s="798"/>
      <c r="Z128" s="799"/>
      <c r="AA128" s="800">
        <v>219634</v>
      </c>
      <c r="AB128" s="801"/>
      <c r="AC128" s="801"/>
      <c r="AD128" s="801"/>
      <c r="AE128" s="802"/>
      <c r="AF128" s="803">
        <v>192437</v>
      </c>
      <c r="AG128" s="801"/>
      <c r="AH128" s="801"/>
      <c r="AI128" s="801"/>
      <c r="AJ128" s="802"/>
      <c r="AK128" s="803">
        <v>219900</v>
      </c>
      <c r="AL128" s="801"/>
      <c r="AM128" s="801"/>
      <c r="AN128" s="801"/>
      <c r="AO128" s="802"/>
      <c r="AP128" s="804"/>
      <c r="AQ128" s="805"/>
      <c r="AR128" s="805"/>
      <c r="AS128" s="805"/>
      <c r="AT128" s="806"/>
      <c r="AU128" s="232"/>
      <c r="AV128" s="232"/>
      <c r="AW128" s="232"/>
      <c r="AX128" s="807" t="s">
        <v>499</v>
      </c>
      <c r="AY128" s="808"/>
      <c r="AZ128" s="808"/>
      <c r="BA128" s="808"/>
      <c r="BB128" s="808"/>
      <c r="BC128" s="808"/>
      <c r="BD128" s="808"/>
      <c r="BE128" s="809"/>
      <c r="BF128" s="786" t="s">
        <v>148</v>
      </c>
      <c r="BG128" s="787"/>
      <c r="BH128" s="787"/>
      <c r="BI128" s="787"/>
      <c r="BJ128" s="787"/>
      <c r="BK128" s="787"/>
      <c r="BL128" s="810"/>
      <c r="BM128" s="786">
        <v>12.67</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500</v>
      </c>
      <c r="CQ128" s="730"/>
      <c r="CR128" s="730"/>
      <c r="CS128" s="730"/>
      <c r="CT128" s="730"/>
      <c r="CU128" s="730"/>
      <c r="CV128" s="730"/>
      <c r="CW128" s="730"/>
      <c r="CX128" s="730"/>
      <c r="CY128" s="730"/>
      <c r="CZ128" s="730"/>
      <c r="DA128" s="730"/>
      <c r="DB128" s="730"/>
      <c r="DC128" s="730"/>
      <c r="DD128" s="730"/>
      <c r="DE128" s="730"/>
      <c r="DF128" s="731"/>
      <c r="DG128" s="790">
        <v>10220</v>
      </c>
      <c r="DH128" s="791"/>
      <c r="DI128" s="791"/>
      <c r="DJ128" s="791"/>
      <c r="DK128" s="791"/>
      <c r="DL128" s="791">
        <v>9411</v>
      </c>
      <c r="DM128" s="791"/>
      <c r="DN128" s="791"/>
      <c r="DO128" s="791"/>
      <c r="DP128" s="791"/>
      <c r="DQ128" s="791">
        <v>8592</v>
      </c>
      <c r="DR128" s="791"/>
      <c r="DS128" s="791"/>
      <c r="DT128" s="791"/>
      <c r="DU128" s="791"/>
      <c r="DV128" s="792">
        <v>0.1</v>
      </c>
      <c r="DW128" s="792"/>
      <c r="DX128" s="792"/>
      <c r="DY128" s="792"/>
      <c r="DZ128" s="793"/>
    </row>
    <row r="129" spans="1:131" s="230"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501</v>
      </c>
      <c r="X129" s="777"/>
      <c r="Y129" s="777"/>
      <c r="Z129" s="778"/>
      <c r="AA129" s="779">
        <v>16184892</v>
      </c>
      <c r="AB129" s="780"/>
      <c r="AC129" s="780"/>
      <c r="AD129" s="780"/>
      <c r="AE129" s="781"/>
      <c r="AF129" s="782">
        <v>16805782</v>
      </c>
      <c r="AG129" s="780"/>
      <c r="AH129" s="780"/>
      <c r="AI129" s="780"/>
      <c r="AJ129" s="781"/>
      <c r="AK129" s="782">
        <v>16546061</v>
      </c>
      <c r="AL129" s="780"/>
      <c r="AM129" s="780"/>
      <c r="AN129" s="780"/>
      <c r="AO129" s="781"/>
      <c r="AP129" s="783"/>
      <c r="AQ129" s="784"/>
      <c r="AR129" s="784"/>
      <c r="AS129" s="784"/>
      <c r="AT129" s="785"/>
      <c r="AU129" s="233"/>
      <c r="AV129" s="233"/>
      <c r="AW129" s="233"/>
      <c r="AX129" s="751" t="s">
        <v>502</v>
      </c>
      <c r="AY129" s="752"/>
      <c r="AZ129" s="752"/>
      <c r="BA129" s="752"/>
      <c r="BB129" s="752"/>
      <c r="BC129" s="752"/>
      <c r="BD129" s="752"/>
      <c r="BE129" s="753"/>
      <c r="BF129" s="770" t="s">
        <v>148</v>
      </c>
      <c r="BG129" s="771"/>
      <c r="BH129" s="771"/>
      <c r="BI129" s="771"/>
      <c r="BJ129" s="771"/>
      <c r="BK129" s="771"/>
      <c r="BL129" s="772"/>
      <c r="BM129" s="770">
        <v>17.670000000000002</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503</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504</v>
      </c>
      <c r="X130" s="777"/>
      <c r="Y130" s="777"/>
      <c r="Z130" s="778"/>
      <c r="AA130" s="779">
        <v>3179004</v>
      </c>
      <c r="AB130" s="780"/>
      <c r="AC130" s="780"/>
      <c r="AD130" s="780"/>
      <c r="AE130" s="781"/>
      <c r="AF130" s="782">
        <v>3097735</v>
      </c>
      <c r="AG130" s="780"/>
      <c r="AH130" s="780"/>
      <c r="AI130" s="780"/>
      <c r="AJ130" s="781"/>
      <c r="AK130" s="782">
        <v>3327667</v>
      </c>
      <c r="AL130" s="780"/>
      <c r="AM130" s="780"/>
      <c r="AN130" s="780"/>
      <c r="AO130" s="781"/>
      <c r="AP130" s="783"/>
      <c r="AQ130" s="784"/>
      <c r="AR130" s="784"/>
      <c r="AS130" s="784"/>
      <c r="AT130" s="785"/>
      <c r="AU130" s="233"/>
      <c r="AV130" s="233"/>
      <c r="AW130" s="233"/>
      <c r="AX130" s="751" t="s">
        <v>505</v>
      </c>
      <c r="AY130" s="752"/>
      <c r="AZ130" s="752"/>
      <c r="BA130" s="752"/>
      <c r="BB130" s="752"/>
      <c r="BC130" s="752"/>
      <c r="BD130" s="752"/>
      <c r="BE130" s="753"/>
      <c r="BF130" s="754">
        <v>8.3000000000000007</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506</v>
      </c>
      <c r="X131" s="761"/>
      <c r="Y131" s="761"/>
      <c r="Z131" s="762"/>
      <c r="AA131" s="763">
        <v>13005888</v>
      </c>
      <c r="AB131" s="764"/>
      <c r="AC131" s="764"/>
      <c r="AD131" s="764"/>
      <c r="AE131" s="765"/>
      <c r="AF131" s="766">
        <v>13708047</v>
      </c>
      <c r="AG131" s="764"/>
      <c r="AH131" s="764"/>
      <c r="AI131" s="764"/>
      <c r="AJ131" s="765"/>
      <c r="AK131" s="766">
        <v>13218394</v>
      </c>
      <c r="AL131" s="764"/>
      <c r="AM131" s="764"/>
      <c r="AN131" s="764"/>
      <c r="AO131" s="765"/>
      <c r="AP131" s="767"/>
      <c r="AQ131" s="768"/>
      <c r="AR131" s="768"/>
      <c r="AS131" s="768"/>
      <c r="AT131" s="769"/>
      <c r="AU131" s="233"/>
      <c r="AV131" s="233"/>
      <c r="AW131" s="233"/>
      <c r="AX131" s="729" t="s">
        <v>507</v>
      </c>
      <c r="AY131" s="730"/>
      <c r="AZ131" s="730"/>
      <c r="BA131" s="730"/>
      <c r="BB131" s="730"/>
      <c r="BC131" s="730"/>
      <c r="BD131" s="730"/>
      <c r="BE131" s="731"/>
      <c r="BF131" s="732" t="s">
        <v>508</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509</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510</v>
      </c>
      <c r="W132" s="742"/>
      <c r="X132" s="742"/>
      <c r="Y132" s="742"/>
      <c r="Z132" s="743"/>
      <c r="AA132" s="744">
        <v>8.7520206229999999</v>
      </c>
      <c r="AB132" s="745"/>
      <c r="AC132" s="745"/>
      <c r="AD132" s="745"/>
      <c r="AE132" s="746"/>
      <c r="AF132" s="747">
        <v>7.7738426199999999</v>
      </c>
      <c r="AG132" s="745"/>
      <c r="AH132" s="745"/>
      <c r="AI132" s="745"/>
      <c r="AJ132" s="746"/>
      <c r="AK132" s="747">
        <v>8.6165762650000008</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511</v>
      </c>
      <c r="W133" s="721"/>
      <c r="X133" s="721"/>
      <c r="Y133" s="721"/>
      <c r="Z133" s="722"/>
      <c r="AA133" s="723">
        <v>6.7</v>
      </c>
      <c r="AB133" s="724"/>
      <c r="AC133" s="724"/>
      <c r="AD133" s="724"/>
      <c r="AE133" s="725"/>
      <c r="AF133" s="723">
        <v>7.5</v>
      </c>
      <c r="AG133" s="724"/>
      <c r="AH133" s="724"/>
      <c r="AI133" s="724"/>
      <c r="AJ133" s="725"/>
      <c r="AK133" s="723">
        <v>8.3000000000000007</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hn6dPiIFA4kPZmFnd3cKfvzcWjyQszRnbjKWQ7+E0iY1PIx/yx0sE/FvoDDb2CkFdngY7gRRkHB5sy8zTC4niA==" saltValue="2RVtiHU/vGJc2foZLgtYh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2D1F4B-677C-4FC1-8934-9D6FE9C9B1CE}">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512</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I4iHstx/YGwvEpTdWWadUuz+1nIsWi5AjtAsiDMNWsG5Coh4UQX8nFlroGjKYKE9SkkLRkxEKIVFTHdcOcBKYg==" saltValue="OKcGWa/VTRDG5lY/bdeIt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VObw1FyK096KbhXY+cIn5HUOEqfY/5Qj+nBvkNzazRv1UqV/lfe2cbVBSu6hexAp8QZUd6LPD+OUTH3DHvemAw==" saltValue="q+Ou54DgruR9snw7PUtkn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513</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514</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515</v>
      </c>
      <c r="AP7" s="272"/>
      <c r="AQ7" s="273" t="s">
        <v>516</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517</v>
      </c>
      <c r="AQ8" s="279" t="s">
        <v>518</v>
      </c>
      <c r="AR8" s="280" t="s">
        <v>519</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520</v>
      </c>
      <c r="AL9" s="1131"/>
      <c r="AM9" s="1131"/>
      <c r="AN9" s="1132"/>
      <c r="AO9" s="281">
        <v>4797244</v>
      </c>
      <c r="AP9" s="281">
        <v>136966</v>
      </c>
      <c r="AQ9" s="282">
        <v>105319</v>
      </c>
      <c r="AR9" s="283">
        <v>30</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521</v>
      </c>
      <c r="AL10" s="1131"/>
      <c r="AM10" s="1131"/>
      <c r="AN10" s="1132"/>
      <c r="AO10" s="284">
        <v>30996</v>
      </c>
      <c r="AP10" s="284">
        <v>885</v>
      </c>
      <c r="AQ10" s="285">
        <v>9860</v>
      </c>
      <c r="AR10" s="286">
        <v>-91</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522</v>
      </c>
      <c r="AL11" s="1131"/>
      <c r="AM11" s="1131"/>
      <c r="AN11" s="1132"/>
      <c r="AO11" s="284">
        <v>80297</v>
      </c>
      <c r="AP11" s="284">
        <v>2293</v>
      </c>
      <c r="AQ11" s="285">
        <v>1656</v>
      </c>
      <c r="AR11" s="286">
        <v>38.5</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523</v>
      </c>
      <c r="AL12" s="1131"/>
      <c r="AM12" s="1131"/>
      <c r="AN12" s="1132"/>
      <c r="AO12" s="284" t="s">
        <v>524</v>
      </c>
      <c r="AP12" s="284" t="s">
        <v>524</v>
      </c>
      <c r="AQ12" s="285">
        <v>3</v>
      </c>
      <c r="AR12" s="286" t="s">
        <v>524</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525</v>
      </c>
      <c r="AL13" s="1131"/>
      <c r="AM13" s="1131"/>
      <c r="AN13" s="1132"/>
      <c r="AO13" s="284">
        <v>221065</v>
      </c>
      <c r="AP13" s="284">
        <v>6312</v>
      </c>
      <c r="AQ13" s="285">
        <v>4056</v>
      </c>
      <c r="AR13" s="286">
        <v>55.6</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526</v>
      </c>
      <c r="AL14" s="1131"/>
      <c r="AM14" s="1131"/>
      <c r="AN14" s="1132"/>
      <c r="AO14" s="284">
        <v>105116</v>
      </c>
      <c r="AP14" s="284">
        <v>3001</v>
      </c>
      <c r="AQ14" s="285">
        <v>2339</v>
      </c>
      <c r="AR14" s="286">
        <v>28.3</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527</v>
      </c>
      <c r="AL15" s="1134"/>
      <c r="AM15" s="1134"/>
      <c r="AN15" s="1135"/>
      <c r="AO15" s="284">
        <v>-287829</v>
      </c>
      <c r="AP15" s="284">
        <v>-8218</v>
      </c>
      <c r="AQ15" s="285">
        <v>-7717</v>
      </c>
      <c r="AR15" s="286">
        <v>6.5</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189</v>
      </c>
      <c r="AL16" s="1134"/>
      <c r="AM16" s="1134"/>
      <c r="AN16" s="1135"/>
      <c r="AO16" s="284">
        <v>4946889</v>
      </c>
      <c r="AP16" s="284">
        <v>141239</v>
      </c>
      <c r="AQ16" s="285">
        <v>115515</v>
      </c>
      <c r="AR16" s="286">
        <v>22.3</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528</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529</v>
      </c>
      <c r="AP20" s="293" t="s">
        <v>530</v>
      </c>
      <c r="AQ20" s="294" t="s">
        <v>531</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532</v>
      </c>
      <c r="AL21" s="1137"/>
      <c r="AM21" s="1137"/>
      <c r="AN21" s="1138"/>
      <c r="AO21" s="297">
        <v>14.05</v>
      </c>
      <c r="AP21" s="298">
        <v>10.69</v>
      </c>
      <c r="AQ21" s="299">
        <v>3.36</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533</v>
      </c>
      <c r="AL22" s="1137"/>
      <c r="AM22" s="1137"/>
      <c r="AN22" s="1138"/>
      <c r="AO22" s="302">
        <v>96.8</v>
      </c>
      <c r="AP22" s="303">
        <v>97.4</v>
      </c>
      <c r="AQ22" s="304">
        <v>-0.6</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534</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535</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536</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515</v>
      </c>
      <c r="AP30" s="272"/>
      <c r="AQ30" s="273" t="s">
        <v>516</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517</v>
      </c>
      <c r="AQ31" s="279" t="s">
        <v>518</v>
      </c>
      <c r="AR31" s="280" t="s">
        <v>519</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537</v>
      </c>
      <c r="AL32" s="1121"/>
      <c r="AM32" s="1121"/>
      <c r="AN32" s="1122"/>
      <c r="AO32" s="312">
        <v>4253654</v>
      </c>
      <c r="AP32" s="312">
        <v>121446</v>
      </c>
      <c r="AQ32" s="313">
        <v>74824</v>
      </c>
      <c r="AR32" s="314">
        <v>62.3</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538</v>
      </c>
      <c r="AL33" s="1121"/>
      <c r="AM33" s="1121"/>
      <c r="AN33" s="1122"/>
      <c r="AO33" s="312" t="s">
        <v>524</v>
      </c>
      <c r="AP33" s="312" t="s">
        <v>524</v>
      </c>
      <c r="AQ33" s="313" t="s">
        <v>524</v>
      </c>
      <c r="AR33" s="314" t="s">
        <v>524</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539</v>
      </c>
      <c r="AL34" s="1121"/>
      <c r="AM34" s="1121"/>
      <c r="AN34" s="1122"/>
      <c r="AO34" s="312" t="s">
        <v>524</v>
      </c>
      <c r="AP34" s="312" t="s">
        <v>524</v>
      </c>
      <c r="AQ34" s="313">
        <v>1</v>
      </c>
      <c r="AR34" s="314" t="s">
        <v>524</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540</v>
      </c>
      <c r="AL35" s="1121"/>
      <c r="AM35" s="1121"/>
      <c r="AN35" s="1122"/>
      <c r="AO35" s="312">
        <v>124912</v>
      </c>
      <c r="AP35" s="312">
        <v>3566</v>
      </c>
      <c r="AQ35" s="313">
        <v>17427</v>
      </c>
      <c r="AR35" s="314">
        <v>-79.5</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541</v>
      </c>
      <c r="AL36" s="1121"/>
      <c r="AM36" s="1121"/>
      <c r="AN36" s="1122"/>
      <c r="AO36" s="312">
        <v>282546</v>
      </c>
      <c r="AP36" s="312">
        <v>8067</v>
      </c>
      <c r="AQ36" s="313">
        <v>2447</v>
      </c>
      <c r="AR36" s="314">
        <v>229.7</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542</v>
      </c>
      <c r="AL37" s="1121"/>
      <c r="AM37" s="1121"/>
      <c r="AN37" s="1122"/>
      <c r="AO37" s="312">
        <v>25189</v>
      </c>
      <c r="AP37" s="312">
        <v>719</v>
      </c>
      <c r="AQ37" s="313">
        <v>591</v>
      </c>
      <c r="AR37" s="314">
        <v>21.7</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543</v>
      </c>
      <c r="AL38" s="1124"/>
      <c r="AM38" s="1124"/>
      <c r="AN38" s="1125"/>
      <c r="AO38" s="315">
        <v>239</v>
      </c>
      <c r="AP38" s="315">
        <v>7</v>
      </c>
      <c r="AQ38" s="316">
        <v>2</v>
      </c>
      <c r="AR38" s="304">
        <v>250</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544</v>
      </c>
      <c r="AL39" s="1124"/>
      <c r="AM39" s="1124"/>
      <c r="AN39" s="1125"/>
      <c r="AO39" s="312">
        <v>-219900</v>
      </c>
      <c r="AP39" s="312">
        <v>-6278</v>
      </c>
      <c r="AQ39" s="313">
        <v>-3618</v>
      </c>
      <c r="AR39" s="314">
        <v>73.5</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545</v>
      </c>
      <c r="AL40" s="1121"/>
      <c r="AM40" s="1121"/>
      <c r="AN40" s="1122"/>
      <c r="AO40" s="312">
        <v>-3327667</v>
      </c>
      <c r="AP40" s="312">
        <v>-95008</v>
      </c>
      <c r="AQ40" s="313">
        <v>-63812</v>
      </c>
      <c r="AR40" s="314">
        <v>48.9</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300</v>
      </c>
      <c r="AL41" s="1127"/>
      <c r="AM41" s="1127"/>
      <c r="AN41" s="1128"/>
      <c r="AO41" s="312">
        <v>1138973</v>
      </c>
      <c r="AP41" s="312">
        <v>32519</v>
      </c>
      <c r="AQ41" s="313">
        <v>27863</v>
      </c>
      <c r="AR41" s="314">
        <v>16.7</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546</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547</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548</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515</v>
      </c>
      <c r="AN49" s="1115" t="s">
        <v>549</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550</v>
      </c>
      <c r="AO50" s="329" t="s">
        <v>551</v>
      </c>
      <c r="AP50" s="330" t="s">
        <v>552</v>
      </c>
      <c r="AQ50" s="331" t="s">
        <v>553</v>
      </c>
      <c r="AR50" s="332" t="s">
        <v>554</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555</v>
      </c>
      <c r="AL51" s="325"/>
      <c r="AM51" s="333">
        <v>6740410</v>
      </c>
      <c r="AN51" s="334">
        <v>181721</v>
      </c>
      <c r="AO51" s="335">
        <v>41.1</v>
      </c>
      <c r="AP51" s="336">
        <v>85173</v>
      </c>
      <c r="AQ51" s="337">
        <v>-4.3</v>
      </c>
      <c r="AR51" s="338">
        <v>45.4</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556</v>
      </c>
      <c r="AM52" s="341">
        <v>2506104</v>
      </c>
      <c r="AN52" s="342">
        <v>67565</v>
      </c>
      <c r="AO52" s="343">
        <v>-6.9</v>
      </c>
      <c r="AP52" s="344">
        <v>43913</v>
      </c>
      <c r="AQ52" s="345">
        <v>-3.4</v>
      </c>
      <c r="AR52" s="346">
        <v>-3.5</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557</v>
      </c>
      <c r="AL53" s="325"/>
      <c r="AM53" s="333">
        <v>9786921</v>
      </c>
      <c r="AN53" s="334">
        <v>266645</v>
      </c>
      <c r="AO53" s="335">
        <v>46.7</v>
      </c>
      <c r="AP53" s="336">
        <v>94081</v>
      </c>
      <c r="AQ53" s="337">
        <v>10.5</v>
      </c>
      <c r="AR53" s="338">
        <v>36.200000000000003</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556</v>
      </c>
      <c r="AM54" s="341">
        <v>5593563</v>
      </c>
      <c r="AN54" s="342">
        <v>152397</v>
      </c>
      <c r="AO54" s="343">
        <v>125.6</v>
      </c>
      <c r="AP54" s="344">
        <v>48949</v>
      </c>
      <c r="AQ54" s="345">
        <v>11.5</v>
      </c>
      <c r="AR54" s="346">
        <v>114.1</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558</v>
      </c>
      <c r="AL55" s="325"/>
      <c r="AM55" s="333">
        <v>4461224</v>
      </c>
      <c r="AN55" s="334">
        <v>122939</v>
      </c>
      <c r="AO55" s="335">
        <v>-53.9</v>
      </c>
      <c r="AP55" s="336">
        <v>92632</v>
      </c>
      <c r="AQ55" s="337">
        <v>-1.5</v>
      </c>
      <c r="AR55" s="338">
        <v>-52.4</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556</v>
      </c>
      <c r="AM56" s="341">
        <v>2597948</v>
      </c>
      <c r="AN56" s="342">
        <v>71592</v>
      </c>
      <c r="AO56" s="343">
        <v>-53</v>
      </c>
      <c r="AP56" s="344">
        <v>47978</v>
      </c>
      <c r="AQ56" s="345">
        <v>-2</v>
      </c>
      <c r="AR56" s="346">
        <v>-51</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559</v>
      </c>
      <c r="AL57" s="325"/>
      <c r="AM57" s="333">
        <v>5235129</v>
      </c>
      <c r="AN57" s="334">
        <v>147149</v>
      </c>
      <c r="AO57" s="335">
        <v>19.7</v>
      </c>
      <c r="AP57" s="336">
        <v>96469</v>
      </c>
      <c r="AQ57" s="337">
        <v>4.0999999999999996</v>
      </c>
      <c r="AR57" s="338">
        <v>15.6</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556</v>
      </c>
      <c r="AM58" s="341">
        <v>3398173</v>
      </c>
      <c r="AN58" s="342">
        <v>95516</v>
      </c>
      <c r="AO58" s="343">
        <v>33.4</v>
      </c>
      <c r="AP58" s="344">
        <v>49775</v>
      </c>
      <c r="AQ58" s="345">
        <v>3.7</v>
      </c>
      <c r="AR58" s="346">
        <v>29.7</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560</v>
      </c>
      <c r="AL59" s="325"/>
      <c r="AM59" s="333">
        <v>5360233</v>
      </c>
      <c r="AN59" s="334">
        <v>153040</v>
      </c>
      <c r="AO59" s="335">
        <v>4</v>
      </c>
      <c r="AP59" s="336">
        <v>85743</v>
      </c>
      <c r="AQ59" s="337">
        <v>-11.1</v>
      </c>
      <c r="AR59" s="338">
        <v>15.1</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556</v>
      </c>
      <c r="AM60" s="341">
        <v>3394543</v>
      </c>
      <c r="AN60" s="342">
        <v>96918</v>
      </c>
      <c r="AO60" s="343">
        <v>1.5</v>
      </c>
      <c r="AP60" s="344">
        <v>45231</v>
      </c>
      <c r="AQ60" s="345">
        <v>-9.1</v>
      </c>
      <c r="AR60" s="346">
        <v>10.6</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561</v>
      </c>
      <c r="AL61" s="347"/>
      <c r="AM61" s="348">
        <v>6316783</v>
      </c>
      <c r="AN61" s="349">
        <v>174299</v>
      </c>
      <c r="AO61" s="350">
        <v>11.5</v>
      </c>
      <c r="AP61" s="351">
        <v>90820</v>
      </c>
      <c r="AQ61" s="352">
        <v>-0.5</v>
      </c>
      <c r="AR61" s="338">
        <v>12</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556</v>
      </c>
      <c r="AM62" s="341">
        <v>3498066</v>
      </c>
      <c r="AN62" s="342">
        <v>96798</v>
      </c>
      <c r="AO62" s="343">
        <v>20.100000000000001</v>
      </c>
      <c r="AP62" s="344">
        <v>47169</v>
      </c>
      <c r="AQ62" s="345">
        <v>0.1</v>
      </c>
      <c r="AR62" s="346">
        <v>20</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NYKimOveTn716XRBbDa3NpdpNXZrTab11A1EIGwC1fH0tJuiSTdJ08eEgqJz9wIf4pkbOqgD6VFMuMl4i/obvA==" saltValue="NGMyRmB7Ac/1MAwvP/eLt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563</v>
      </c>
    </row>
    <row r="120" spans="125:125" ht="13.5" hidden="1" customHeight="1" x14ac:dyDescent="0.15"/>
    <row r="121" spans="125:125" ht="13.5" hidden="1" customHeight="1" x14ac:dyDescent="0.15">
      <c r="DU121" s="259"/>
    </row>
  </sheetData>
  <sheetProtection algorithmName="SHA-512" hashValue="3VxaD9P4kD3hfZx6G5QOkQJ7sT8hWDIz+9tnqmDwy8UU9sYsGzcdrno4c4n4DZBdb30zGVDaGOnDoAstRSQdrg==" saltValue="PF0uA7LVEe8MkKlZ4LrqI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564</v>
      </c>
    </row>
  </sheetData>
  <sheetProtection algorithmName="SHA-512" hashValue="6OeZmfpyKVNSZZpszPKkQ8Kw5cvyHmMfJXgkQmKXyvy9xOCuR6/vDQDKkVMhRVrqXwJAl3wdodBzNzDIDpRDLw==" saltValue="XbB8yQsC008lCr2zGUG+p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139" t="s">
        <v>3</v>
      </c>
      <c r="D47" s="1139"/>
      <c r="E47" s="1140"/>
      <c r="F47" s="11">
        <v>29.24</v>
      </c>
      <c r="G47" s="12">
        <v>26.43</v>
      </c>
      <c r="H47" s="12">
        <v>22.87</v>
      </c>
      <c r="I47" s="12">
        <v>22.71</v>
      </c>
      <c r="J47" s="13">
        <v>23.29</v>
      </c>
    </row>
    <row r="48" spans="2:10" ht="57.75" customHeight="1" x14ac:dyDescent="0.15">
      <c r="B48" s="14"/>
      <c r="C48" s="1141" t="s">
        <v>4</v>
      </c>
      <c r="D48" s="1141"/>
      <c r="E48" s="1142"/>
      <c r="F48" s="15">
        <v>3.79</v>
      </c>
      <c r="G48" s="16">
        <v>3.93</v>
      </c>
      <c r="H48" s="16">
        <v>8.4</v>
      </c>
      <c r="I48" s="16">
        <v>4.21</v>
      </c>
      <c r="J48" s="17">
        <v>5.09</v>
      </c>
    </row>
    <row r="49" spans="2:10" ht="57.75" customHeight="1" thickBot="1" x14ac:dyDescent="0.2">
      <c r="B49" s="18"/>
      <c r="C49" s="1143" t="s">
        <v>5</v>
      </c>
      <c r="D49" s="1143"/>
      <c r="E49" s="1144"/>
      <c r="F49" s="19" t="s">
        <v>570</v>
      </c>
      <c r="G49" s="20" t="s">
        <v>571</v>
      </c>
      <c r="H49" s="20">
        <v>1.06</v>
      </c>
      <c r="I49" s="20" t="s">
        <v>572</v>
      </c>
      <c r="J49" s="21">
        <v>2.99</v>
      </c>
    </row>
    <row r="50" spans="2:10" x14ac:dyDescent="0.15"/>
  </sheetData>
  <sheetProtection algorithmName="SHA-512" hashValue="M9Lnay+sF8QjxRB9hzPDnogtlwqbj+z6eypcvAD+UV/fRjy4CCNtyfyEUyQhc1WxsDZUY+HtGK2m2qm6fw2M5Q==" saltValue="C1A5IEMfzZV88TkHLxY9Q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2024-03-18T23:35:39Z</cp:lastPrinted>
  <dcterms:created xsi:type="dcterms:W3CDTF">2024-02-05T03:34:53Z</dcterms:created>
  <dcterms:modified xsi:type="dcterms:W3CDTF">2024-03-18T23:35:45Z</dcterms:modified>
  <cp:category/>
</cp:coreProperties>
</file>